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680" windowHeight="9780" tabRatio="922"/>
  </bookViews>
  <sheets>
    <sheet name="1 ETC Title" sheetId="21" r:id="rId1"/>
    <sheet name="2 ETC Instructions" sheetId="17" r:id="rId2"/>
    <sheet name="3 ETC Lane Count" sheetId="19" r:id="rId3"/>
    <sheet name="4 ETC Subsystem Pricing Summary" sheetId="28" r:id="rId4"/>
    <sheet name="5 ETC Transponder Prices" sheetId="24" r:id="rId5"/>
    <sheet name="6 ETC Subsystem Component Price" sheetId="29" r:id="rId6"/>
    <sheet name="6.1 ETC Spare Parts Listing" sheetId="32" r:id="rId7"/>
    <sheet name="6.2 ETC Subsystem Warranty " sheetId="23" r:id="rId8"/>
    <sheet name="7 ETC Subsystem Maintenance" sheetId="35" r:id="rId9"/>
    <sheet name="8 ETC Labor Rates" sheetId="34" r:id="rId10"/>
    <sheet name="9 ETC Progress Payments" sheetId="22" r:id="rId11"/>
  </sheets>
  <definedNames>
    <definedName name="_xlnm.Print_Area" localSheetId="0">'1 ETC Title'!$B$2:$E$24</definedName>
    <definedName name="_xlnm.Print_Area" localSheetId="1">'2 ETC Instructions'!$B$2:$D$53</definedName>
    <definedName name="_xlnm.Print_Area" localSheetId="2">'3 ETC Lane Count'!$B$2:$H$40</definedName>
    <definedName name="_xlnm.Print_Area" localSheetId="3">'4 ETC Subsystem Pricing Summary'!$B$2:$F$17</definedName>
    <definedName name="_xlnm.Print_Area" localSheetId="4">'5 ETC Transponder Prices'!$B$2:$G$30,'5 ETC Transponder Prices'!$I$2:$P$36</definedName>
    <definedName name="_xlnm.Print_Area" localSheetId="5">'6 ETC Subsystem Component Price'!$B$2:$H$63</definedName>
    <definedName name="_xlnm.Print_Area" localSheetId="6">'6.1 ETC Spare Parts Listing'!$B$2:$J$34</definedName>
    <definedName name="_xlnm.Print_Area" localSheetId="7">'6.2 ETC Subsystem Warranty '!$B$2:$H$14</definedName>
    <definedName name="_xlnm.Print_Area" localSheetId="8">'7 ETC Subsystem Maintenance'!$B$2:$H$15</definedName>
    <definedName name="_xlnm.Print_Area" localSheetId="9">'8 ETC Labor Rates'!$B$2:$J$25</definedName>
    <definedName name="_xlnm.Print_Area" localSheetId="10">'9 ETC Progress Payments'!$B$2:$I$21</definedName>
    <definedName name="_xlnm.Print_Titles" localSheetId="2">'3 ETC Lane Count'!$17:$17</definedName>
  </definedNames>
  <calcPr calcId="125725"/>
</workbook>
</file>

<file path=xl/calcChain.xml><?xml version="1.0" encoding="utf-8"?>
<calcChain xmlns="http://schemas.openxmlformats.org/spreadsheetml/2006/main">
  <c r="G27" i="29"/>
  <c r="G29" s="1"/>
  <c r="D9" i="35"/>
  <c r="D41" i="29"/>
  <c r="D40"/>
  <c r="G40" s="1"/>
  <c r="G14" i="19"/>
  <c r="G21"/>
  <c r="G20"/>
  <c r="L21" i="24"/>
  <c r="M21"/>
  <c r="L18"/>
  <c r="L19"/>
  <c r="M19"/>
  <c r="L20"/>
  <c r="L17"/>
  <c r="M17"/>
  <c r="D6" i="32"/>
  <c r="L24" i="24"/>
  <c r="M24"/>
  <c r="L25"/>
  <c r="M25"/>
  <c r="L26"/>
  <c r="M26"/>
  <c r="L27"/>
  <c r="M27"/>
  <c r="L28"/>
  <c r="M28"/>
  <c r="M18"/>
  <c r="M20"/>
  <c r="L10"/>
  <c r="M10"/>
  <c r="L11"/>
  <c r="M11"/>
  <c r="L12"/>
  <c r="M12"/>
  <c r="L13"/>
  <c r="M13"/>
  <c r="L14"/>
  <c r="M14"/>
  <c r="K29"/>
  <c r="K22"/>
  <c r="K15"/>
  <c r="E6" i="34"/>
  <c r="G9" i="19"/>
  <c r="G12"/>
  <c r="G13"/>
  <c r="G7"/>
  <c r="G8"/>
  <c r="E6" i="35"/>
  <c r="E6" i="23"/>
  <c r="D6" i="29"/>
  <c r="L6" i="24"/>
  <c r="D6"/>
  <c r="D6" i="28"/>
  <c r="I23" i="32"/>
  <c r="I22"/>
  <c r="I21"/>
  <c r="I20"/>
  <c r="I19"/>
  <c r="I18"/>
  <c r="I17"/>
  <c r="I16"/>
  <c r="I15"/>
  <c r="I14"/>
  <c r="I13"/>
  <c r="I12"/>
  <c r="I11"/>
  <c r="I10"/>
  <c r="F36" i="19"/>
  <c r="E36"/>
  <c r="D36"/>
  <c r="G16" i="29"/>
  <c r="G15"/>
  <c r="G13"/>
  <c r="G12"/>
  <c r="G14"/>
  <c r="G17"/>
  <c r="G18"/>
  <c r="G20"/>
  <c r="G21"/>
  <c r="G25"/>
  <c r="G26"/>
  <c r="G28"/>
  <c r="G38"/>
  <c r="G39"/>
  <c r="G41"/>
  <c r="G42"/>
  <c r="G43"/>
  <c r="I9" i="32"/>
  <c r="I24"/>
  <c r="G47" i="29"/>
  <c r="G53"/>
  <c r="G56"/>
  <c r="G54"/>
  <c r="G55"/>
  <c r="M29" i="24"/>
  <c r="M22"/>
  <c r="K31"/>
  <c r="M15"/>
  <c r="G34" i="19"/>
  <c r="D10" i="23"/>
  <c r="F10" s="1"/>
  <c r="G10" s="1"/>
  <c r="G17" i="19"/>
  <c r="D9" i="23"/>
  <c r="F9" s="1"/>
  <c r="G9" s="1"/>
  <c r="M31" i="24"/>
  <c r="E11" i="28"/>
  <c r="G36" i="19"/>
  <c r="F9" i="35"/>
  <c r="G9" s="1"/>
  <c r="D12"/>
  <c r="F12" s="1"/>
  <c r="G12" s="1"/>
  <c r="D11"/>
  <c r="F11" s="1"/>
  <c r="G11" s="1"/>
  <c r="D19" i="29"/>
  <c r="G19" s="1"/>
  <c r="G22" s="1"/>
  <c r="D8"/>
  <c r="D10" i="35"/>
  <c r="F10" s="1"/>
  <c r="G10" s="1"/>
  <c r="G44" i="29" l="1"/>
  <c r="G11" i="23"/>
  <c r="G50" i="29" s="1"/>
  <c r="G58"/>
  <c r="E9" i="28" s="1"/>
  <c r="E12" s="1"/>
  <c r="G13" i="35"/>
  <c r="E10" i="28" s="1"/>
</calcChain>
</file>

<file path=xl/sharedStrings.xml><?xml version="1.0" encoding="utf-8"?>
<sst xmlns="http://schemas.openxmlformats.org/spreadsheetml/2006/main" count="372" uniqueCount="245">
  <si>
    <t>NB</t>
  </si>
  <si>
    <t>SB</t>
  </si>
  <si>
    <t>Each</t>
  </si>
  <si>
    <t>Name</t>
  </si>
  <si>
    <t>Price Proposal Worksheet Tabs</t>
  </si>
  <si>
    <t>Price Proposal By:</t>
  </si>
  <si>
    <t>This tab contains the mandatory block for the Contractor's name, and presents the outline.</t>
  </si>
  <si>
    <r>
      <t>This page provides notes and instructions for completing the Price Proposal forms</t>
    </r>
    <r>
      <rPr>
        <sz val="10"/>
        <color indexed="10"/>
        <rFont val="Arial"/>
        <family val="2"/>
      </rPr>
      <t>.</t>
    </r>
  </si>
  <si>
    <t>Note</t>
  </si>
  <si>
    <t>Effective Lane Count</t>
  </si>
  <si>
    <t>Plaza Locations</t>
  </si>
  <si>
    <t>Subtotal</t>
  </si>
  <si>
    <t>Item Description</t>
  </si>
  <si>
    <t>ETC Effective Lane Count</t>
  </si>
  <si>
    <t>PRICE PROPOSAL OUTLINE</t>
  </si>
  <si>
    <t>Toll Zones</t>
  </si>
  <si>
    <t>PM &amp; Testing</t>
  </si>
  <si>
    <t>Factory Acceptance Tests</t>
  </si>
  <si>
    <t>Site Acceptance Testing</t>
  </si>
  <si>
    <t>Final Acceptance Testing</t>
  </si>
  <si>
    <t>Final Acceptance Reporting and Approval</t>
  </si>
  <si>
    <t>LS</t>
  </si>
  <si>
    <t>Project Management</t>
  </si>
  <si>
    <t>Subtotal-PM &amp; Testing</t>
  </si>
  <si>
    <t>Project Phase</t>
  </si>
  <si>
    <t>Phase I</t>
  </si>
  <si>
    <t>Phase II</t>
  </si>
  <si>
    <t>Phase III</t>
  </si>
  <si>
    <t>Project Progress Milestone</t>
  </si>
  <si>
    <t>NTP</t>
  </si>
  <si>
    <t>DDD Acceptance</t>
  </si>
  <si>
    <t>FAT Acceptance</t>
  </si>
  <si>
    <t>Site Acceptance</t>
  </si>
  <si>
    <t>Final Acceptance</t>
  </si>
  <si>
    <t>Battery Powered</t>
  </si>
  <si>
    <t>Waterproof</t>
  </si>
  <si>
    <t>√</t>
  </si>
  <si>
    <t>Spare Parts Inventory</t>
  </si>
  <si>
    <t>Quantity</t>
  </si>
  <si>
    <t>Additional Components</t>
  </si>
  <si>
    <t>Subtotal-ETC Roadside</t>
  </si>
  <si>
    <t>Subtotal-Additional Components</t>
  </si>
  <si>
    <t>Exterior</t>
  </si>
  <si>
    <t>Contract Year</t>
  </si>
  <si>
    <t>Year 1</t>
  </si>
  <si>
    <t>Year 2</t>
  </si>
  <si>
    <t>Year 3</t>
  </si>
  <si>
    <t>Year 4</t>
  </si>
  <si>
    <t>Year 5</t>
  </si>
  <si>
    <t># of Lanes For Warranty</t>
  </si>
  <si>
    <t># of Lanes For Maintenance</t>
  </si>
  <si>
    <t>Total Warranty Costs</t>
  </si>
  <si>
    <t>Total Maintenance Costs</t>
  </si>
  <si>
    <t>Barcode Required</t>
  </si>
  <si>
    <t>Read/Write Required</t>
  </si>
  <si>
    <t xml:space="preserve">Type / Model </t>
  </si>
  <si>
    <t>Total</t>
  </si>
  <si>
    <t>Subtotal-Spare Parts</t>
  </si>
  <si>
    <t>Transponder Support Equipment</t>
  </si>
  <si>
    <t>Transponders</t>
  </si>
  <si>
    <t>Maintenance Service</t>
  </si>
  <si>
    <t>North Carolina Turnpike Authority</t>
  </si>
  <si>
    <t>Subtotal-Warranty</t>
  </si>
  <si>
    <t>Total Spare Parts Pricing</t>
  </si>
  <si>
    <t>Purchase Price</t>
  </si>
  <si>
    <t>Unit</t>
  </si>
  <si>
    <t>Unit Price</t>
  </si>
  <si>
    <t>Total Price</t>
  </si>
  <si>
    <t>Subtotal-Transponder Support</t>
  </si>
  <si>
    <t>Project Manager</t>
  </si>
  <si>
    <t>Maintenance Supervisor</t>
  </si>
  <si>
    <t>Maintenance Technician</t>
  </si>
  <si>
    <t>Installation Technician</t>
  </si>
  <si>
    <t>Installation Supervisor</t>
  </si>
  <si>
    <t>Tester</t>
  </si>
  <si>
    <t>Systems Engineer</t>
  </si>
  <si>
    <t>Systems Analyst</t>
  </si>
  <si>
    <t>Tech Writer</t>
  </si>
  <si>
    <t>Programmer</t>
  </si>
  <si>
    <t>Other (Provide Detail Listing)</t>
  </si>
  <si>
    <t>Labor Category</t>
  </si>
  <si>
    <t>ETC Subsystem Warranty</t>
  </si>
  <si>
    <r>
      <t>Prices:</t>
    </r>
    <r>
      <rPr>
        <sz val="10"/>
        <rFont val="Arial"/>
        <family val="2"/>
      </rPr>
      <t xml:space="preserve">   Enter prices in the unit price column that corresponds with the item and quantities.</t>
    </r>
  </si>
  <si>
    <t>Portable Transponder Tester</t>
  </si>
  <si>
    <t>Portable Transponder Reader</t>
  </si>
  <si>
    <t>ETC Subsystem and Equipment</t>
  </si>
  <si>
    <t>ETC Subsystem Software</t>
  </si>
  <si>
    <t>ETC Subsystem Installation Support</t>
  </si>
  <si>
    <t>ETC Subsystem Documentation</t>
  </si>
  <si>
    <t>ETC Subsystem As-Built Documentation</t>
  </si>
  <si>
    <t>ETC Subsystem Training</t>
  </si>
  <si>
    <t>Begin monthly payments to length of contract after one year Warranty</t>
  </si>
  <si>
    <t>ETC Subsystem Component Prices</t>
  </si>
  <si>
    <t>ETC Subsystem Maintenance</t>
  </si>
  <si>
    <t>ETC Technology RFP Price Proposal</t>
  </si>
  <si>
    <t>ETC Subsystem Hardware</t>
  </si>
  <si>
    <t>ETC Subsystem Design and Documentation</t>
  </si>
  <si>
    <t>ETC Subsystem As-Built Records</t>
  </si>
  <si>
    <t>Other Transponder Support Equipment</t>
  </si>
  <si>
    <t>The detailed transponder information and prices (both interior and exterior) shall be entered in this tab. The estimated transponder quantity is provided by year.</t>
  </si>
  <si>
    <t>This tab contains all the cost components for the ETC Subsystem Purchase, except the maintenance pricing. Some cost accounts are carried over from other tabs.</t>
  </si>
  <si>
    <t>The ongoing maintenance costs are entered in this tab.</t>
  </si>
  <si>
    <t>Proposer shall provide 5-year service labor rate in this tab.</t>
  </si>
  <si>
    <t>This tab shows the progress payments.</t>
  </si>
  <si>
    <t>Schedule #</t>
  </si>
  <si>
    <t xml:space="preserve">Schedule 4 --- ETC Subsystem Pricing Summary </t>
  </si>
  <si>
    <t>Schedule 4 --- ETC Subsystem Pricing Summary Tab</t>
  </si>
  <si>
    <t>A</t>
  </si>
  <si>
    <t>B</t>
  </si>
  <si>
    <t>C</t>
  </si>
  <si>
    <t>i</t>
  </si>
  <si>
    <t>ii</t>
  </si>
  <si>
    <t>ETC Subsystem Component</t>
  </si>
  <si>
    <t>Notes:</t>
  </si>
  <si>
    <t>Note:</t>
  </si>
  <si>
    <t>Total Purchase Contract</t>
  </si>
  <si>
    <t>ETC Subsystem Component Price Total</t>
  </si>
  <si>
    <t>Schedule 1 --- Title Tab</t>
  </si>
  <si>
    <t xml:space="preserve">Schedule 2 --- Instructions &amp; Overview </t>
  </si>
  <si>
    <t>Schedule 2 --- Instructions &amp; Overview Tab</t>
  </si>
  <si>
    <t xml:space="preserve">This tab gives instructions and general overview of the price proposal. </t>
  </si>
  <si>
    <t>Schedule 3 --- ETC Effective Lane Tab</t>
  </si>
  <si>
    <t xml:space="preserve">Schedule 2 --- Instructions &amp; Overview (continued) </t>
  </si>
  <si>
    <t>Transponder Quantity (1)</t>
  </si>
  <si>
    <r>
      <t>Schedule 3 --- ETC Effective</t>
    </r>
    <r>
      <rPr>
        <b/>
        <sz val="12"/>
        <color indexed="51"/>
        <rFont val="Arial"/>
        <family val="2"/>
      </rPr>
      <t xml:space="preserve"> </t>
    </r>
    <r>
      <rPr>
        <b/>
        <sz val="12"/>
        <color indexed="9"/>
        <rFont val="Arial"/>
        <family val="2"/>
      </rPr>
      <t>Lane Count</t>
    </r>
  </si>
  <si>
    <t>Total Project Toll Zones and Lanes</t>
  </si>
  <si>
    <r>
      <t>(2)</t>
    </r>
    <r>
      <rPr>
        <sz val="10"/>
        <rFont val="Arial"/>
        <family val="2"/>
      </rPr>
      <t xml:space="preserve"> The effective lane counts include shoulders which will also be equipped with the ETC Subsystem components.</t>
    </r>
  </si>
  <si>
    <t>Factory Acceptance Test Support</t>
  </si>
  <si>
    <t>Site Acceptance Testing Support</t>
  </si>
  <si>
    <t>Final Acceptance Testing Support</t>
  </si>
  <si>
    <t>ETC Antenna - Type 1(Must indicate Model)</t>
  </si>
  <si>
    <t>ETC Antenna - Type 2(Must indicate Model)</t>
  </si>
  <si>
    <t>ETC Reader - Type 1(Must indicate Model)</t>
  </si>
  <si>
    <t>ETC Reader - Type 2(Must indicate Model)</t>
  </si>
  <si>
    <t>ETC Other Equipment (Must describe)</t>
  </si>
  <si>
    <t>Travel Lane</t>
  </si>
  <si>
    <t xml:space="preserve">Annual Warranty Cost </t>
  </si>
  <si>
    <t>Monthly Warranty Cost per Lane</t>
  </si>
  <si>
    <t>Total Warranty per Month</t>
  </si>
  <si>
    <t>Delivery Lead Time</t>
  </si>
  <si>
    <t>Warranty Period (months)</t>
  </si>
  <si>
    <t>Monthly Maintenance Cost per Lane</t>
  </si>
  <si>
    <t>Total Maintenance per Month</t>
  </si>
  <si>
    <t>Annual Maintenance Cost</t>
  </si>
  <si>
    <t>Other Features:
_____________</t>
  </si>
  <si>
    <t>Audio Feedback Interior</t>
  </si>
  <si>
    <t xml:space="preserve"> NonFeedback Interior</t>
  </si>
  <si>
    <t xml:space="preserve">Input Transponder Unit Prices           </t>
  </si>
  <si>
    <t>Transferable Hardcase Transponder</t>
  </si>
  <si>
    <t>Carried to Tab 4 Line 1</t>
  </si>
  <si>
    <t>System Operations Year after Acceptance</t>
  </si>
  <si>
    <r>
      <t xml:space="preserve">i - </t>
    </r>
    <r>
      <rPr>
        <sz val="10"/>
        <rFont val="Arial"/>
        <family val="2"/>
      </rPr>
      <t>Proposer is provided a copy of this spreadsheet as a courtesy and by using this file, Proposer accepts all responsibility and risks for the workbook, formulas, entries and the result of Price Proposal.</t>
    </r>
    <r>
      <rPr>
        <b/>
        <sz val="10"/>
        <rFont val="Arial"/>
        <family val="2"/>
      </rPr>
      <t xml:space="preserve"> </t>
    </r>
    <r>
      <rPr>
        <sz val="10"/>
        <rFont val="Arial"/>
        <family val="2"/>
      </rPr>
      <t xml:space="preserve"> </t>
    </r>
  </si>
  <si>
    <r>
      <t>A.</t>
    </r>
    <r>
      <rPr>
        <sz val="10"/>
        <rFont val="Arial"/>
        <family val="2"/>
      </rPr>
      <t xml:space="preserve"> The ETC Subsystem Component Price total is carried over to </t>
    </r>
    <r>
      <rPr>
        <b/>
        <sz val="10"/>
        <rFont val="Arial"/>
        <family val="2"/>
      </rPr>
      <t>Schedule 4 ETC Subsystem Pricing Schedule</t>
    </r>
    <r>
      <rPr>
        <sz val="10"/>
        <rFont val="Arial"/>
        <family val="2"/>
      </rPr>
      <t>, Line 1.</t>
    </r>
  </si>
  <si>
    <t>This tab shows the tabulation of toll lanes between the various toll zones and effective ETC lanes.</t>
  </si>
  <si>
    <t>Toll Zone Number</t>
  </si>
  <si>
    <t>Effective Lanes:</t>
  </si>
  <si>
    <t>Shoulders &gt; 10'</t>
  </si>
  <si>
    <t>Description of Schedules:</t>
  </si>
  <si>
    <r>
      <t>C.</t>
    </r>
    <r>
      <rPr>
        <sz val="10"/>
        <rFont val="Arial"/>
        <family val="2"/>
      </rPr>
      <t xml:space="preserve"> The </t>
    </r>
    <r>
      <rPr>
        <b/>
        <sz val="10"/>
        <rFont val="Arial"/>
        <family val="2"/>
      </rPr>
      <t>"Total for Pricing Comparisons"</t>
    </r>
    <r>
      <rPr>
        <sz val="10"/>
        <rFont val="Arial"/>
        <family val="2"/>
      </rPr>
      <t xml:space="preserve"> is carried over to </t>
    </r>
    <r>
      <rPr>
        <b/>
        <sz val="10"/>
        <rFont val="Arial"/>
        <family val="2"/>
      </rPr>
      <t>Schedule 4 ETC Subsystem Pricing Summary</t>
    </r>
    <r>
      <rPr>
        <sz val="10"/>
        <rFont val="Arial"/>
        <family val="2"/>
      </rPr>
      <t>, Lines 3 and 6.</t>
    </r>
  </si>
  <si>
    <r>
      <t>Note:</t>
    </r>
    <r>
      <rPr>
        <sz val="10"/>
        <rFont val="Arial"/>
        <family val="2"/>
      </rPr>
      <t xml:space="preserve"> </t>
    </r>
  </si>
  <si>
    <t>Toll Zone</t>
  </si>
  <si>
    <r>
      <t>Quantities:</t>
    </r>
    <r>
      <rPr>
        <sz val="10"/>
        <rFont val="Arial"/>
        <family val="2"/>
      </rPr>
      <t xml:space="preserve"> Quantities for some items are provided and other items are left for the Proposer to fill in.  If the quantities provided must be changed in order to provide a complete and compliant proposal, please make that change.  The submitted Price Proposal must be reflective of the Proposer's System.</t>
    </r>
  </si>
  <si>
    <t>General:  Proposer accepts all responsibility for use of the excel workbook provided in conjunction with this RFP, or Proposer may use the forms provided with the RFP.</t>
  </si>
  <si>
    <r>
      <t>(2)</t>
    </r>
    <r>
      <rPr>
        <sz val="10"/>
        <rFont val="Arial"/>
        <family val="2"/>
      </rPr>
      <t xml:space="preserve"> The Proposers must include the pricing for all components, software and services required to deliver the ETC Subsystem.  If the Proposer needs to add lines or change lines to ensure a complete pricing proposal then that is what should be done.</t>
    </r>
  </si>
  <si>
    <r>
      <t>Notes:</t>
    </r>
    <r>
      <rPr>
        <sz val="10"/>
        <rFont val="Arial"/>
        <family val="2"/>
      </rPr>
      <t xml:space="preserve"> </t>
    </r>
  </si>
  <si>
    <r>
      <t>(1)</t>
    </r>
    <r>
      <rPr>
        <sz val="10"/>
        <rFont val="Arial"/>
        <family val="2"/>
      </rPr>
      <t xml:space="preserve"> These are suggested classifications. Proposers should use their own classifications and add, change or delete as needed.  </t>
    </r>
  </si>
  <si>
    <r>
      <t>(2)</t>
    </r>
    <r>
      <rPr>
        <sz val="10"/>
        <rFont val="Arial"/>
        <family val="2"/>
      </rPr>
      <t xml:space="preserve"> These rates would be used for additional work, providing estimates, etc. and do not contribute to the overall price proposal found in Schedule 4.  The rates will be used in the overall evaluation of the price proposal.  The rates shall be total hourly rates (with benefits).</t>
    </r>
  </si>
  <si>
    <t xml:space="preserve">Non-Transferable Sticker </t>
  </si>
  <si>
    <r>
      <t>Note:</t>
    </r>
    <r>
      <rPr>
        <sz val="10"/>
        <rFont val="Arial"/>
        <family val="2"/>
      </rPr>
      <t xml:space="preserve"> 
</t>
    </r>
    <r>
      <rPr>
        <b/>
        <sz val="10"/>
        <rFont val="Arial"/>
        <family val="2"/>
      </rPr>
      <t>(1)</t>
    </r>
    <r>
      <rPr>
        <sz val="10"/>
        <rFont val="Arial"/>
        <family val="2"/>
      </rPr>
      <t xml:space="preserve"> The white blocks are for vendors to provide additional information on the transponders they are proposing.</t>
    </r>
  </si>
  <si>
    <t>Input Transponder Types &amp; Features</t>
  </si>
  <si>
    <r>
      <t xml:space="preserve">(2) </t>
    </r>
    <r>
      <rPr>
        <sz val="10"/>
        <rFont val="Arial"/>
        <family val="2"/>
      </rPr>
      <t>The quantities for the transponders are estimates of the quantities required but will be used for evaluation only.  The prices provided are for the life of the contract regardless of actual quantities used.</t>
    </r>
  </si>
  <si>
    <r>
      <t>(3)</t>
    </r>
    <r>
      <rPr>
        <sz val="10"/>
        <rFont val="Arial"/>
        <family val="2"/>
      </rPr>
      <t xml:space="preserve"> The Proposer must use the quantities provided.  NCTA wishes to price both a feedback and non-feedback transponders.  </t>
    </r>
  </si>
  <si>
    <r>
      <t>(4)</t>
    </r>
    <r>
      <rPr>
        <sz val="10"/>
        <rFont val="Arial"/>
        <family val="2"/>
      </rPr>
      <t xml:space="preserve"> NCTA reserves the right to evaluate use the pricing proposals in the most advantageous manner to achieve the best business case for the NCTA.</t>
    </r>
  </si>
  <si>
    <t>Proposer shall provide a detailed spare parts listing with prices in this tab.</t>
  </si>
  <si>
    <r>
      <t>(1)</t>
    </r>
    <r>
      <rPr>
        <sz val="10"/>
        <rFont val="Arial"/>
        <family val="2"/>
      </rPr>
      <t xml:space="preserve"> The diagnostic tools required for maintenance must be included with the spare parts. </t>
    </r>
  </si>
  <si>
    <t>Kentucky Transportation Cabinet</t>
  </si>
  <si>
    <t>Kennedy Bridge</t>
  </si>
  <si>
    <t>New Downtown Crossing Bridge</t>
  </si>
  <si>
    <t>East End Bridge</t>
  </si>
  <si>
    <t>Schedule 5 --- Transponder Features &amp; Prices</t>
  </si>
  <si>
    <t>Schedule 5 --- Transponder Features &amp; Prices (continued)</t>
  </si>
  <si>
    <r>
      <t>ii.</t>
    </r>
    <r>
      <rPr>
        <sz val="10"/>
        <rFont val="Arial"/>
        <family val="2"/>
      </rPr>
      <t xml:space="preserve"> The total warranty costs are carried over to </t>
    </r>
    <r>
      <rPr>
        <b/>
        <sz val="10"/>
        <rFont val="Arial"/>
        <family val="2"/>
      </rPr>
      <t>Schedule 6 ETC Subsystem Component Price</t>
    </r>
    <r>
      <rPr>
        <sz val="10"/>
        <rFont val="Arial"/>
        <family val="2"/>
      </rPr>
      <t>, Line 24.</t>
    </r>
  </si>
  <si>
    <t xml:space="preserve">Schedule 6.2 --- ETC Subsystem Warranty </t>
  </si>
  <si>
    <t>Schedule 6.1 --- ETC Subsystem Spare Parts Listing</t>
  </si>
  <si>
    <t>Schedule 6 --- ETC Subsystem Component Prices</t>
  </si>
  <si>
    <t>Schedule 7 --- ETC Subsystem Maintenance</t>
  </si>
  <si>
    <t>Schedule 8 --- Labor Rates</t>
  </si>
  <si>
    <t>Schedule 9 --- Progress Payments</t>
  </si>
  <si>
    <t>Schedule 1 --- ETC Title</t>
  </si>
  <si>
    <t>ETC Title</t>
  </si>
  <si>
    <t xml:space="preserve">ETC Instructions &amp; Overview </t>
  </si>
  <si>
    <t>ETC Transponder Price</t>
  </si>
  <si>
    <t>ETC Labor Rates</t>
  </si>
  <si>
    <t>ETC Progress Payments</t>
  </si>
  <si>
    <t>ETC Technology RFP Price Proposal - Tolling Component 1</t>
  </si>
  <si>
    <t>ETC Technology RFP Price Proposal - Tolling Component 2</t>
  </si>
  <si>
    <t>KB-1</t>
  </si>
  <si>
    <t>KB-1R</t>
  </si>
  <si>
    <t>"Reversible" Mainline Toll Zone</t>
  </si>
  <si>
    <t>Mainline Toll Zone NB</t>
  </si>
  <si>
    <t>Mainline Toll Zone SB</t>
  </si>
  <si>
    <t>"Reversible" Mainline Toll Zone  SB</t>
  </si>
  <si>
    <t>DB-1</t>
  </si>
  <si>
    <t>DB-1R</t>
  </si>
  <si>
    <t>Ramp Toll Zone</t>
  </si>
  <si>
    <t>R-2</t>
  </si>
  <si>
    <t>R-1</t>
  </si>
  <si>
    <t>EEC-1</t>
  </si>
  <si>
    <t>EEC-2</t>
  </si>
  <si>
    <r>
      <t xml:space="preserve">(1)  </t>
    </r>
    <r>
      <rPr>
        <sz val="10"/>
        <rFont val="Arial"/>
        <family val="2"/>
      </rPr>
      <t>The current schedule for the Project indicates the that the East End Bridge will be the first section of the LSIORB Project that be open to tolling traffic.  The Downtown Crossing Bridge toll zones are required to be ready for tolling no later than January 1, 2017. The New Downtown Crossing Bridge may be open to traffic as early as April 2016.  This schedule is subject to change, however these assumptions must be used in providing pricing.</t>
    </r>
  </si>
  <si>
    <r>
      <t>(1)</t>
    </r>
    <r>
      <rPr>
        <sz val="10"/>
        <rFont val="Arial"/>
        <family val="2"/>
      </rPr>
      <t xml:space="preserve"> KYTC has provided in the Pricing Form above the ability to propose multiple Types of Antenna and Readers.  This is provided as a convenience only and is not a requirement. However, if multiple types of antennas and readers are proposed, the Proposer must provide the pricing and explain their purpose in the technical proposal.</t>
    </r>
  </si>
  <si>
    <t>From Tab 6.1</t>
  </si>
  <si>
    <t>From Tab 6.2</t>
  </si>
  <si>
    <r>
      <t>i.</t>
    </r>
    <r>
      <rPr>
        <sz val="10"/>
        <rFont val="Arial"/>
        <family val="2"/>
      </rPr>
      <t xml:space="preserve"> The ETC Subsystem Spare Parts total is carried over from </t>
    </r>
    <r>
      <rPr>
        <b/>
        <sz val="10"/>
        <rFont val="Arial"/>
        <family val="2"/>
      </rPr>
      <t>Schedule 6.1 Spare Parts Listing</t>
    </r>
    <r>
      <rPr>
        <sz val="10"/>
        <rFont val="Arial"/>
        <family val="2"/>
      </rPr>
      <t>, Line 16.</t>
    </r>
  </si>
  <si>
    <r>
      <t>ii.</t>
    </r>
    <r>
      <rPr>
        <sz val="10"/>
        <rFont val="Arial"/>
        <family val="2"/>
      </rPr>
      <t xml:space="preserve"> The Warranty costs are carried over from </t>
    </r>
    <r>
      <rPr>
        <b/>
        <sz val="10"/>
        <rFont val="Arial"/>
        <family val="2"/>
      </rPr>
      <t>Schedule 6.2 ETC Subsystem Warranty</t>
    </r>
    <r>
      <rPr>
        <sz val="10"/>
        <rFont val="Arial"/>
        <family val="2"/>
      </rPr>
      <t>, Line 3.</t>
    </r>
  </si>
  <si>
    <t>Downtown Crossing Bridges</t>
  </si>
  <si>
    <t>East End Crossing Bridge</t>
  </si>
  <si>
    <t>Carried to Tab 6</t>
  </si>
  <si>
    <t>Total Lanes Installed</t>
  </si>
  <si>
    <r>
      <t xml:space="preserve">ii - </t>
    </r>
    <r>
      <rPr>
        <sz val="10"/>
        <rFont val="Arial"/>
        <family val="2"/>
      </rPr>
      <t>Proposer is implicitly making a proposal compliant with the full Scope of Work and all the Functional Requirements of this RFP.  In the event that a pay item or some type of compensation is not identified in the Price Proposal which is ultimately accepted by KYTC, the successful Proposer may not ask for additional compensation.</t>
    </r>
  </si>
  <si>
    <t>This tab is the cost summary sheet. The costs listed are carried over from other tabs.</t>
  </si>
  <si>
    <t>Schedule 5 --- Transponder Prices Tab</t>
  </si>
  <si>
    <t>Schedule 6 --- ETC Subsystem Component Price Tab</t>
  </si>
  <si>
    <t>Schedule 6.1 --- ETC Subsystem Spare Parts Listing Tab</t>
  </si>
  <si>
    <t>Schedule 6.2 --- ETC Subsystem Warranty Tab</t>
  </si>
  <si>
    <t>Schedule 7 --- ETC Subsystem Maintenance Tab</t>
  </si>
  <si>
    <t>Schedule 8 --- Labor Rates Tab</t>
  </si>
  <si>
    <t>Schedule 9 --- Progress Payments Tab</t>
  </si>
  <si>
    <t>The one year warranty costs for all effective lanes are entered in this tab.</t>
  </si>
  <si>
    <r>
      <t>A.</t>
    </r>
    <r>
      <rPr>
        <sz val="10"/>
        <rFont val="Arial"/>
        <family val="2"/>
      </rPr>
      <t xml:space="preserve"> The ETC subsystem total is carried over from </t>
    </r>
    <r>
      <rPr>
        <b/>
        <sz val="10"/>
        <rFont val="Arial"/>
        <family val="2"/>
      </rPr>
      <t>Schedule 6 ETC Subsystem Component Price</t>
    </r>
    <r>
      <rPr>
        <sz val="10"/>
        <rFont val="Arial"/>
        <family val="2"/>
      </rPr>
      <t>, Line 29.</t>
    </r>
  </si>
  <si>
    <r>
      <t>B.</t>
    </r>
    <r>
      <rPr>
        <sz val="10"/>
        <rFont val="Arial"/>
        <family val="2"/>
      </rPr>
      <t xml:space="preserve"> The maintenance costs total is carried over from </t>
    </r>
    <r>
      <rPr>
        <b/>
        <sz val="10"/>
        <rFont val="Arial"/>
        <family val="2"/>
      </rPr>
      <t>Schedule 7 ETC Subsystem Maintenance</t>
    </r>
    <r>
      <rPr>
        <sz val="10"/>
        <rFont val="Arial"/>
        <family val="2"/>
      </rPr>
      <t>, Line 6.</t>
    </r>
  </si>
  <si>
    <r>
      <t>C</t>
    </r>
    <r>
      <rPr>
        <sz val="10"/>
        <rFont val="Arial"/>
        <family val="2"/>
      </rPr>
      <t xml:space="preserve">. The transponders costs are carried over from </t>
    </r>
    <r>
      <rPr>
        <b/>
        <sz val="10"/>
        <rFont val="Arial"/>
        <family val="2"/>
      </rPr>
      <t>Schedule 5 Transponder Prices</t>
    </r>
    <r>
      <rPr>
        <sz val="10"/>
        <rFont val="Arial"/>
        <family val="2"/>
      </rPr>
      <t>, Line 19.</t>
    </r>
  </si>
  <si>
    <t xml:space="preserve">Schedule 6 --- ETC Subsystem Component Prices (continued) </t>
  </si>
  <si>
    <r>
      <t>i.</t>
    </r>
    <r>
      <rPr>
        <sz val="10"/>
        <rFont val="Arial"/>
        <family val="2"/>
      </rPr>
      <t xml:space="preserve"> The spare parts total is carried over to </t>
    </r>
    <r>
      <rPr>
        <b/>
        <sz val="10"/>
        <rFont val="Arial"/>
        <family val="2"/>
      </rPr>
      <t>Schedule 6 ETC Subsystem Component Pricing</t>
    </r>
    <r>
      <rPr>
        <sz val="10"/>
        <rFont val="Arial"/>
        <family val="2"/>
      </rPr>
      <t>, Line 23.</t>
    </r>
  </si>
  <si>
    <r>
      <t xml:space="preserve">i. </t>
    </r>
    <r>
      <rPr>
        <sz val="10"/>
        <rFont val="Arial"/>
        <family val="2"/>
      </rPr>
      <t>The warranty period commences after system acceptance and shall be for a period of 12 months.</t>
    </r>
  </si>
  <si>
    <r>
      <t>i.</t>
    </r>
    <r>
      <rPr>
        <sz val="10"/>
        <rFont val="Arial"/>
        <family val="2"/>
      </rPr>
      <t xml:space="preserve"> The total maintenance costs are carried over to </t>
    </r>
    <r>
      <rPr>
        <b/>
        <sz val="10"/>
        <rFont val="Arial"/>
        <family val="2"/>
      </rPr>
      <t>Schedule 4 ETC Subsystem Pricing Summary</t>
    </r>
    <r>
      <rPr>
        <sz val="10"/>
        <rFont val="Arial"/>
        <family val="2"/>
      </rPr>
      <t>, Line 2.</t>
    </r>
  </si>
  <si>
    <r>
      <t>(1)</t>
    </r>
    <r>
      <rPr>
        <sz val="10"/>
        <rFont val="Arial"/>
        <family val="2"/>
      </rPr>
      <t xml:space="preserve"> This schedule is for information only.  The ETC Subsystem purchase payments will follow the Roadside Toll Collection System payment schedule.  See the KYTC RBOC - Tolling Component 1 for more information.</t>
    </r>
  </si>
  <si>
    <t>ETC Subsystem Pricing Summary</t>
  </si>
  <si>
    <t>ETC Subsystem Spare Parts Listing</t>
  </si>
  <si>
    <t>See Note 1</t>
  </si>
  <si>
    <t>PASS THROUGH BONDS</t>
  </si>
  <si>
    <t>Activity Period</t>
  </si>
  <si>
    <t>Warranty Bond</t>
  </si>
  <si>
    <t>Transponder Programmer</t>
  </si>
  <si>
    <t>Maintenance Performance and Payment Bonds</t>
  </si>
</sst>
</file>

<file path=xl/styles.xml><?xml version="1.0" encoding="utf-8"?>
<styleSheet xmlns="http://schemas.openxmlformats.org/spreadsheetml/2006/main">
  <numFmts count="5">
    <numFmt numFmtId="7" formatCode="&quot;$&quot;#,##0.00_);\(&quot;$&quot;#,##0.00\)"/>
    <numFmt numFmtId="44" formatCode="_(&quot;$&quot;* #,##0.00_);_(&quot;$&quot;* \(#,##0.00\);_(&quot;$&quot;* &quot;-&quot;??_);_(@_)"/>
    <numFmt numFmtId="164" formatCode="&quot;$&quot;#,##0"/>
    <numFmt numFmtId="165" formatCode="&quot;$&quot;#,##0.00"/>
    <numFmt numFmtId="166" formatCode="_(&quot;$&quot;* #,##0_);_(&quot;$&quot;* \(#,##0\);_(&quot;$&quot;* &quot;-&quot;??_);_(@_)"/>
  </numFmts>
  <fonts count="30">
    <font>
      <sz val="10"/>
      <name val="Arial"/>
    </font>
    <font>
      <sz val="10"/>
      <name val="Arial"/>
      <family val="2"/>
    </font>
    <font>
      <b/>
      <sz val="10"/>
      <name val="Arial"/>
      <family val="2"/>
    </font>
    <font>
      <sz val="8"/>
      <name val="Arial"/>
      <family val="2"/>
    </font>
    <font>
      <sz val="10"/>
      <name val="Arial"/>
      <family val="2"/>
    </font>
    <font>
      <sz val="8"/>
      <name val="Arial"/>
      <family val="2"/>
    </font>
    <font>
      <b/>
      <sz val="14"/>
      <name val="Arial"/>
      <family val="2"/>
    </font>
    <font>
      <b/>
      <sz val="14"/>
      <color indexed="9"/>
      <name val="Arial"/>
      <family val="2"/>
    </font>
    <font>
      <b/>
      <sz val="8"/>
      <name val="Arial"/>
      <family val="2"/>
    </font>
    <font>
      <b/>
      <sz val="12"/>
      <name val="Arial"/>
      <family val="2"/>
    </font>
    <font>
      <sz val="12"/>
      <name val="Arial"/>
      <family val="2"/>
    </font>
    <font>
      <b/>
      <sz val="12"/>
      <color indexed="9"/>
      <name val="Arial"/>
      <family val="2"/>
    </font>
    <font>
      <i/>
      <sz val="10"/>
      <name val="Arial"/>
      <family val="2"/>
    </font>
    <font>
      <sz val="12"/>
      <name val="Arial"/>
      <family val="2"/>
    </font>
    <font>
      <sz val="10"/>
      <color indexed="10"/>
      <name val="Arial"/>
      <family val="2"/>
    </font>
    <font>
      <b/>
      <i/>
      <sz val="10"/>
      <color indexed="9"/>
      <name val="Arial"/>
      <family val="2"/>
    </font>
    <font>
      <i/>
      <sz val="8"/>
      <name val="Arial"/>
      <family val="2"/>
    </font>
    <font>
      <i/>
      <u/>
      <sz val="10"/>
      <name val="Arial"/>
      <family val="2"/>
    </font>
    <font>
      <b/>
      <i/>
      <sz val="10"/>
      <name val="Arial"/>
      <family val="2"/>
    </font>
    <font>
      <b/>
      <i/>
      <sz val="12"/>
      <name val="Arial"/>
      <family val="2"/>
    </font>
    <font>
      <b/>
      <i/>
      <u/>
      <sz val="10"/>
      <name val="Arial"/>
      <family val="2"/>
    </font>
    <font>
      <b/>
      <sz val="18"/>
      <name val="Arial"/>
      <family val="2"/>
    </font>
    <font>
      <i/>
      <u/>
      <sz val="12"/>
      <name val="Arial"/>
      <family val="2"/>
    </font>
    <font>
      <b/>
      <sz val="12"/>
      <color indexed="51"/>
      <name val="Arial"/>
      <family val="2"/>
    </font>
    <font>
      <sz val="10"/>
      <color indexed="12"/>
      <name val="Arial"/>
      <family val="2"/>
    </font>
    <font>
      <sz val="10"/>
      <color indexed="12"/>
      <name val="Arial"/>
      <family val="2"/>
    </font>
    <font>
      <b/>
      <sz val="9"/>
      <name val="Arial"/>
      <family val="2"/>
    </font>
    <font>
      <sz val="9"/>
      <name val="Arial"/>
      <family val="2"/>
    </font>
    <font>
      <u/>
      <sz val="10"/>
      <color theme="10"/>
      <name val="Arial"/>
      <family val="2"/>
    </font>
    <font>
      <u/>
      <sz val="12"/>
      <color theme="10"/>
      <name val="Arial"/>
      <family val="2"/>
    </font>
  </fonts>
  <fills count="9">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style="thick">
        <color indexed="64"/>
      </top>
      <bottom/>
      <diagonal/>
    </border>
    <border>
      <left/>
      <right style="medium">
        <color indexed="64"/>
      </right>
      <top style="thick">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ck">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28" fillId="0" borderId="0" applyNumberFormat="0" applyFill="0" applyBorder="0" applyAlignment="0" applyProtection="0">
      <alignment vertical="top"/>
      <protection locked="0"/>
    </xf>
  </cellStyleXfs>
  <cellXfs count="470">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vertical="center"/>
    </xf>
    <xf numFmtId="164" fontId="4" fillId="0" borderId="0" xfId="0" applyNumberFormat="1" applyFont="1" applyAlignment="1">
      <alignment horizontal="right" vertical="center" indent="1"/>
    </xf>
    <xf numFmtId="0" fontId="4" fillId="0" borderId="0" xfId="0" applyFont="1" applyAlignment="1">
      <alignment horizontal="right" vertical="center" indent="1"/>
    </xf>
    <xf numFmtId="164" fontId="4" fillId="2" borderId="0" xfId="0" applyNumberFormat="1" applyFont="1" applyFill="1" applyBorder="1" applyAlignment="1">
      <alignment horizontal="right" vertical="center" indent="1"/>
    </xf>
    <xf numFmtId="0" fontId="4" fillId="2" borderId="0" xfId="0" applyFont="1" applyFill="1" applyBorder="1" applyAlignment="1">
      <alignment vertical="center"/>
    </xf>
    <xf numFmtId="0" fontId="2" fillId="2" borderId="0" xfId="0" applyFont="1" applyFill="1" applyBorder="1" applyAlignment="1">
      <alignment horizontal="justify" vertical="center" wrapText="1"/>
    </xf>
    <xf numFmtId="0" fontId="2" fillId="2" borderId="0" xfId="0" applyFont="1" applyFill="1" applyBorder="1" applyAlignment="1">
      <alignment horizontal="justify" vertical="center"/>
    </xf>
    <xf numFmtId="0" fontId="4" fillId="2" borderId="0" xfId="0" applyFont="1" applyFill="1" applyBorder="1"/>
    <xf numFmtId="0" fontId="0" fillId="0" borderId="0" xfId="0" applyAlignment="1">
      <alignment horizontal="left"/>
    </xf>
    <xf numFmtId="0" fontId="2" fillId="0" borderId="0" xfId="0" applyFont="1"/>
    <xf numFmtId="0" fontId="0" fillId="2" borderId="0" xfId="0" applyFill="1" applyBorder="1"/>
    <xf numFmtId="0" fontId="0" fillId="2" borderId="0" xfId="0" applyFill="1" applyBorder="1" applyAlignment="1">
      <alignment horizontal="left"/>
    </xf>
    <xf numFmtId="0" fontId="5" fillId="2" borderId="0" xfId="0" applyFont="1" applyFill="1" applyBorder="1"/>
    <xf numFmtId="0" fontId="16" fillId="2" borderId="0" xfId="0" applyFont="1" applyFill="1" applyBorder="1" applyAlignment="1">
      <alignment horizontal="center"/>
    </xf>
    <xf numFmtId="0" fontId="4" fillId="2" borderId="0" xfId="0" applyFont="1" applyFill="1" applyBorder="1" applyAlignment="1">
      <alignment horizontal="right" vertical="center" indent="1"/>
    </xf>
    <xf numFmtId="0" fontId="17" fillId="2" borderId="0" xfId="0" applyFont="1" applyFill="1" applyBorder="1" applyAlignment="1">
      <alignment horizontal="right" vertical="center" indent="1"/>
    </xf>
    <xf numFmtId="0" fontId="4" fillId="0" borderId="0" xfId="0" applyFont="1" applyFill="1"/>
    <xf numFmtId="0" fontId="4" fillId="0" borderId="0" xfId="0" applyFont="1" applyFill="1" applyAlignment="1">
      <alignment horizontal="center" vertical="center"/>
    </xf>
    <xf numFmtId="0" fontId="4" fillId="0" borderId="0" xfId="0" applyFont="1" applyFill="1" applyAlignment="1">
      <alignment horizontal="right" vertical="center" indent="1"/>
    </xf>
    <xf numFmtId="0" fontId="16" fillId="2" borderId="1" xfId="0" applyFont="1" applyFill="1" applyBorder="1" applyAlignment="1">
      <alignment horizontal="center" vertical="center" wrapText="1"/>
    </xf>
    <xf numFmtId="0" fontId="4" fillId="2" borderId="1" xfId="0" applyFont="1" applyFill="1" applyBorder="1"/>
    <xf numFmtId="0" fontId="4" fillId="2" borderId="1" xfId="0" applyFont="1" applyFill="1" applyBorder="1" applyAlignment="1">
      <alignment horizontal="center"/>
    </xf>
    <xf numFmtId="0" fontId="4" fillId="3" borderId="2" xfId="0" applyFont="1" applyFill="1" applyBorder="1"/>
    <xf numFmtId="0" fontId="11" fillId="3" borderId="3" xfId="0" applyFont="1" applyFill="1" applyBorder="1" applyAlignment="1">
      <alignment vertical="center"/>
    </xf>
    <xf numFmtId="0" fontId="4" fillId="2" borderId="4" xfId="0" applyFont="1" applyFill="1" applyBorder="1"/>
    <xf numFmtId="0" fontId="4" fillId="3" borderId="5" xfId="0" applyFont="1" applyFill="1" applyBorder="1"/>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0" xfId="0" applyFont="1" applyFill="1" applyBorder="1" applyAlignment="1">
      <alignment horizontal="left" vertical="center" indent="1"/>
    </xf>
    <xf numFmtId="0" fontId="16" fillId="4" borderId="6" xfId="0" applyFont="1" applyFill="1" applyBorder="1" applyAlignment="1">
      <alignment horizontal="center" vertical="center" wrapText="1"/>
    </xf>
    <xf numFmtId="0" fontId="4" fillId="2" borderId="7" xfId="0" applyFont="1" applyFill="1" applyBorder="1"/>
    <xf numFmtId="0" fontId="5" fillId="2" borderId="7" xfId="0" applyFont="1" applyFill="1" applyBorder="1"/>
    <xf numFmtId="164" fontId="4" fillId="2" borderId="8" xfId="0" applyNumberFormat="1" applyFont="1" applyFill="1" applyBorder="1" applyAlignment="1">
      <alignment horizontal="right" vertical="center" indent="1"/>
    </xf>
    <xf numFmtId="0" fontId="19" fillId="2" borderId="0" xfId="0" applyFont="1" applyFill="1" applyBorder="1"/>
    <xf numFmtId="0" fontId="16" fillId="2" borderId="7" xfId="0" applyFont="1" applyFill="1" applyBorder="1" applyAlignment="1">
      <alignment horizontal="center"/>
    </xf>
    <xf numFmtId="164" fontId="4" fillId="2" borderId="7" xfId="0" applyNumberFormat="1" applyFont="1" applyFill="1" applyBorder="1" applyAlignment="1">
      <alignment horizontal="right" vertical="center" indent="1"/>
    </xf>
    <xf numFmtId="0" fontId="4" fillId="2" borderId="8" xfId="0" applyFont="1" applyFill="1" applyBorder="1"/>
    <xf numFmtId="0" fontId="20" fillId="2" borderId="9" xfId="0" applyFont="1" applyFill="1" applyBorder="1" applyAlignment="1">
      <alignment horizontal="right" vertical="center" indent="1"/>
    </xf>
    <xf numFmtId="0" fontId="2" fillId="2" borderId="7" xfId="0" applyFont="1" applyFill="1" applyBorder="1" applyAlignment="1">
      <alignment horizontal="right" vertical="center" indent="1"/>
    </xf>
    <xf numFmtId="0" fontId="16" fillId="2" borderId="10" xfId="0" applyFont="1" applyFill="1" applyBorder="1" applyAlignment="1">
      <alignment horizontal="center" vertical="center" wrapText="1"/>
    </xf>
    <xf numFmtId="0" fontId="0" fillId="3" borderId="11" xfId="0" applyFill="1" applyBorder="1"/>
    <xf numFmtId="0" fontId="11" fillId="3" borderId="9" xfId="0" applyFont="1" applyFill="1" applyBorder="1" applyAlignment="1">
      <alignment vertical="center"/>
    </xf>
    <xf numFmtId="0" fontId="8" fillId="3" borderId="5" xfId="0" applyFont="1" applyFill="1" applyBorder="1" applyAlignment="1">
      <alignment horizontal="center" vertical="center" wrapText="1"/>
    </xf>
    <xf numFmtId="164" fontId="4" fillId="2" borderId="12" xfId="0" applyNumberFormat="1" applyFont="1" applyFill="1" applyBorder="1" applyAlignment="1">
      <alignment horizontal="right" vertical="center" indent="1"/>
    </xf>
    <xf numFmtId="0" fontId="11" fillId="2" borderId="0" xfId="0"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horizontal="left" vertical="center" wrapText="1"/>
    </xf>
    <xf numFmtId="164" fontId="4" fillId="2" borderId="13" xfId="0" applyNumberFormat="1" applyFont="1" applyFill="1" applyBorder="1" applyAlignment="1">
      <alignment horizontal="right" vertical="center" indent="1"/>
    </xf>
    <xf numFmtId="0" fontId="8" fillId="3" borderId="11" xfId="0" applyFont="1" applyFill="1" applyBorder="1" applyAlignment="1">
      <alignment horizontal="center" vertical="center" wrapText="1"/>
    </xf>
    <xf numFmtId="0" fontId="11" fillId="2" borderId="1" xfId="0" applyFont="1" applyFill="1" applyBorder="1" applyAlignment="1">
      <alignment vertical="center"/>
    </xf>
    <xf numFmtId="0" fontId="8" fillId="2" borderId="4" xfId="0" applyFont="1" applyFill="1" applyBorder="1" applyAlignment="1">
      <alignment horizontal="center" vertical="center" wrapText="1"/>
    </xf>
    <xf numFmtId="0" fontId="21" fillId="2" borderId="4" xfId="0" applyFont="1" applyFill="1" applyBorder="1" applyAlignment="1">
      <alignment horizontal="center"/>
    </xf>
    <xf numFmtId="0" fontId="4" fillId="3" borderId="11" xfId="0" applyFont="1" applyFill="1" applyBorder="1" applyAlignment="1">
      <alignment horizontal="center" vertical="center"/>
    </xf>
    <xf numFmtId="0" fontId="4" fillId="3" borderId="4" xfId="0" applyFont="1" applyFill="1" applyBorder="1" applyAlignment="1">
      <alignment horizontal="center" vertical="center"/>
    </xf>
    <xf numFmtId="0" fontId="4" fillId="2" borderId="15" xfId="0" applyFont="1" applyFill="1" applyBorder="1" applyAlignment="1">
      <alignment vertical="center"/>
    </xf>
    <xf numFmtId="0" fontId="4" fillId="2" borderId="7" xfId="0" applyFont="1" applyFill="1" applyBorder="1" applyAlignment="1">
      <alignment vertical="center"/>
    </xf>
    <xf numFmtId="0" fontId="4" fillId="2" borderId="14" xfId="0" applyFont="1" applyFill="1" applyBorder="1" applyAlignment="1">
      <alignment vertical="center"/>
    </xf>
    <xf numFmtId="0" fontId="4" fillId="3" borderId="16" xfId="0" applyFont="1" applyFill="1" applyBorder="1"/>
    <xf numFmtId="0" fontId="4" fillId="3" borderId="11" xfId="0" applyFont="1" applyFill="1" applyBorder="1"/>
    <xf numFmtId="0" fontId="4" fillId="3" borderId="16" xfId="0" applyFont="1" applyFill="1" applyBorder="1" applyAlignment="1">
      <alignment horizontal="center" vertical="center"/>
    </xf>
    <xf numFmtId="0" fontId="4" fillId="3" borderId="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6" xfId="0" applyFont="1" applyFill="1" applyBorder="1" applyAlignment="1">
      <alignment vertical="center"/>
    </xf>
    <xf numFmtId="0" fontId="16" fillId="2" borderId="14" xfId="0" applyFont="1" applyFill="1" applyBorder="1" applyAlignment="1">
      <alignment horizontal="center" vertical="center"/>
    </xf>
    <xf numFmtId="0" fontId="2" fillId="2" borderId="14" xfId="0" applyFont="1" applyFill="1" applyBorder="1" applyAlignment="1">
      <alignment horizontal="center" vertical="center"/>
    </xf>
    <xf numFmtId="0" fontId="4" fillId="3" borderId="5" xfId="0" applyFont="1" applyFill="1" applyBorder="1" applyAlignment="1">
      <alignment horizontal="center" vertical="center"/>
    </xf>
    <xf numFmtId="0" fontId="4"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11" fillId="3" borderId="11" xfId="0" applyFont="1" applyFill="1" applyBorder="1" applyAlignment="1">
      <alignment vertical="center" wrapText="1"/>
    </xf>
    <xf numFmtId="0" fontId="0" fillId="3" borderId="16" xfId="0" applyFill="1" applyBorder="1"/>
    <xf numFmtId="0" fontId="0" fillId="3" borderId="2" xfId="0" applyFill="1" applyBorder="1"/>
    <xf numFmtId="0" fontId="0" fillId="3" borderId="5" xfId="0" applyFill="1" applyBorder="1"/>
    <xf numFmtId="0" fontId="0" fillId="2" borderId="1" xfId="0" applyFill="1" applyBorder="1"/>
    <xf numFmtId="0" fontId="0" fillId="2" borderId="4" xfId="0" applyFill="1" applyBorder="1"/>
    <xf numFmtId="1" fontId="16" fillId="4" borderId="6" xfId="0" applyNumberFormat="1" applyFont="1" applyFill="1" applyBorder="1" applyAlignment="1">
      <alignment horizontal="center" vertical="center"/>
    </xf>
    <xf numFmtId="0" fontId="4" fillId="2" borderId="7" xfId="0" applyFont="1" applyFill="1" applyBorder="1" applyAlignment="1">
      <alignment horizontal="center"/>
    </xf>
    <xf numFmtId="0" fontId="5" fillId="2" borderId="7" xfId="0" applyFont="1" applyFill="1" applyBorder="1" applyAlignment="1">
      <alignment horizontal="center"/>
    </xf>
    <xf numFmtId="164" fontId="4" fillId="2" borderId="8" xfId="0" applyNumberFormat="1" applyFont="1" applyFill="1" applyBorder="1" applyAlignment="1">
      <alignment horizontal="center" vertical="center"/>
    </xf>
    <xf numFmtId="0" fontId="4" fillId="2" borderId="14" xfId="0" applyFont="1" applyFill="1" applyBorder="1" applyAlignment="1">
      <alignment horizontal="left" vertical="center" indent="1"/>
    </xf>
    <xf numFmtId="0" fontId="4" fillId="2" borderId="15" xfId="0" applyFont="1" applyFill="1" applyBorder="1" applyAlignment="1">
      <alignment horizontal="left" vertical="center" indent="1"/>
    </xf>
    <xf numFmtId="0" fontId="11" fillId="3" borderId="0" xfId="0" applyFont="1" applyFill="1" applyBorder="1" applyAlignment="1">
      <alignment horizontal="left" vertical="center"/>
    </xf>
    <xf numFmtId="0" fontId="7" fillId="3" borderId="16" xfId="0" applyFont="1" applyFill="1" applyBorder="1" applyAlignment="1">
      <alignment horizontal="left" vertical="center"/>
    </xf>
    <xf numFmtId="0" fontId="11" fillId="3" borderId="13" xfId="0" applyFont="1" applyFill="1" applyBorder="1" applyAlignment="1">
      <alignment horizontal="left" vertical="center"/>
    </xf>
    <xf numFmtId="0" fontId="7" fillId="3" borderId="1" xfId="0" applyFont="1" applyFill="1" applyBorder="1" applyAlignment="1">
      <alignment horizontal="left" vertical="center"/>
    </xf>
    <xf numFmtId="0" fontId="8" fillId="3" borderId="4" xfId="0" applyFont="1" applyFill="1" applyBorder="1" applyAlignment="1">
      <alignment horizontal="center" vertical="center" wrapText="1"/>
    </xf>
    <xf numFmtId="0" fontId="2" fillId="2" borderId="4" xfId="0" applyFont="1" applyFill="1" applyBorder="1" applyAlignment="1">
      <alignment horizontal="center"/>
    </xf>
    <xf numFmtId="0" fontId="2" fillId="2" borderId="4" xfId="0" applyFont="1" applyFill="1" applyBorder="1"/>
    <xf numFmtId="0" fontId="6" fillId="2" borderId="0" xfId="0" applyFont="1" applyFill="1" applyBorder="1" applyAlignment="1">
      <alignment horizontal="left"/>
    </xf>
    <xf numFmtId="0" fontId="2" fillId="2" borderId="0" xfId="0" applyFont="1" applyFill="1" applyBorder="1"/>
    <xf numFmtId="0" fontId="9" fillId="2" borderId="0" xfId="0" applyFont="1" applyFill="1" applyBorder="1"/>
    <xf numFmtId="0" fontId="10" fillId="2" borderId="0" xfId="0" applyFont="1" applyFill="1" applyBorder="1" applyAlignment="1">
      <alignment horizontal="center"/>
    </xf>
    <xf numFmtId="0" fontId="11" fillId="3" borderId="16" xfId="0" applyFont="1" applyFill="1" applyBorder="1" applyAlignment="1">
      <alignment vertical="center"/>
    </xf>
    <xf numFmtId="0" fontId="11" fillId="3" borderId="1" xfId="0" applyFont="1" applyFill="1" applyBorder="1" applyAlignment="1">
      <alignment vertical="center"/>
    </xf>
    <xf numFmtId="0" fontId="2" fillId="3" borderId="11" xfId="0" applyFont="1" applyFill="1" applyBorder="1" applyAlignment="1">
      <alignment horizontal="center"/>
    </xf>
    <xf numFmtId="0" fontId="2" fillId="3" borderId="4" xfId="0" applyFont="1" applyFill="1" applyBorder="1" applyAlignment="1">
      <alignment horizontal="center"/>
    </xf>
    <xf numFmtId="0" fontId="10" fillId="2" borderId="1" xfId="0" applyFont="1" applyFill="1" applyBorder="1" applyAlignment="1">
      <alignment horizontal="right" vertical="center" indent="1"/>
    </xf>
    <xf numFmtId="0" fontId="4" fillId="2" borderId="1" xfId="0" applyFont="1" applyFill="1" applyBorder="1" applyAlignment="1">
      <alignment horizontal="right" vertical="center" indent="1"/>
    </xf>
    <xf numFmtId="0" fontId="4" fillId="2" borderId="1" xfId="0" applyFont="1" applyFill="1" applyBorder="1" applyAlignment="1">
      <alignment vertical="center" textRotation="90"/>
    </xf>
    <xf numFmtId="9" fontId="16" fillId="4" borderId="14" xfId="0" applyNumberFormat="1" applyFont="1" applyFill="1" applyBorder="1" applyAlignment="1">
      <alignment horizontal="center" vertical="center" wrapText="1"/>
    </xf>
    <xf numFmtId="0" fontId="2" fillId="2" borderId="0" xfId="0" applyFont="1" applyFill="1" applyBorder="1" applyAlignment="1">
      <alignment horizontal="left" vertical="center"/>
    </xf>
    <xf numFmtId="0" fontId="7" fillId="3" borderId="11" xfId="0" applyFont="1" applyFill="1" applyBorder="1" applyAlignment="1">
      <alignment horizontal="left" vertical="center" wrapText="1"/>
    </xf>
    <xf numFmtId="0" fontId="7" fillId="3" borderId="17" xfId="0" applyFont="1" applyFill="1" applyBorder="1" applyAlignment="1">
      <alignment horizontal="left" vertical="center"/>
    </xf>
    <xf numFmtId="0" fontId="7" fillId="3" borderId="18" xfId="0" applyFont="1" applyFill="1" applyBorder="1" applyAlignment="1">
      <alignment horizontal="left" vertical="center" wrapText="1"/>
    </xf>
    <xf numFmtId="0" fontId="4" fillId="2" borderId="1" xfId="0" applyFont="1" applyFill="1" applyBorder="1" applyAlignment="1">
      <alignment horizontal="right" vertical="center"/>
    </xf>
    <xf numFmtId="0" fontId="4" fillId="2" borderId="1" xfId="0" applyFont="1" applyFill="1" applyBorder="1" applyAlignment="1">
      <alignment horizontal="right" vertical="top"/>
    </xf>
    <xf numFmtId="0" fontId="4" fillId="3" borderId="1" xfId="0" applyFont="1" applyFill="1" applyBorder="1" applyAlignment="1">
      <alignment horizontal="center" vertical="center"/>
    </xf>
    <xf numFmtId="0" fontId="4" fillId="3" borderId="1" xfId="0" applyFont="1" applyFill="1" applyBorder="1"/>
    <xf numFmtId="0" fontId="4" fillId="3" borderId="4" xfId="0" applyFont="1" applyFill="1" applyBorder="1"/>
    <xf numFmtId="0" fontId="0" fillId="3" borderId="1" xfId="0" applyFill="1" applyBorder="1"/>
    <xf numFmtId="0" fontId="0" fillId="3" borderId="4" xfId="0" applyFill="1" applyBorder="1"/>
    <xf numFmtId="0" fontId="10" fillId="2" borderId="0" xfId="0" applyFont="1" applyFill="1" applyBorder="1" applyAlignment="1">
      <alignment horizontal="right" vertical="center"/>
    </xf>
    <xf numFmtId="0" fontId="4" fillId="2" borderId="19" xfId="0" applyFont="1" applyFill="1" applyBorder="1" applyAlignment="1">
      <alignment vertical="center"/>
    </xf>
    <xf numFmtId="0" fontId="2" fillId="2" borderId="0" xfId="0" applyFont="1" applyFill="1" applyBorder="1" applyAlignment="1">
      <alignment horizontal="left" vertical="top" wrapText="1"/>
    </xf>
    <xf numFmtId="0" fontId="4" fillId="2" borderId="0" xfId="0" applyFont="1" applyFill="1" applyBorder="1" applyAlignment="1">
      <alignment horizontal="justify" vertical="center"/>
    </xf>
    <xf numFmtId="0" fontId="2" fillId="2" borderId="0" xfId="0" applyFont="1" applyFill="1" applyBorder="1" applyAlignment="1">
      <alignment horizontal="justify" vertical="top" wrapText="1"/>
    </xf>
    <xf numFmtId="0" fontId="2" fillId="2" borderId="0" xfId="0" quotePrefix="1" applyFont="1" applyFill="1" applyBorder="1" applyAlignment="1">
      <alignment horizontal="left" vertical="center" wrapText="1"/>
    </xf>
    <xf numFmtId="0" fontId="2"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0" fillId="2" borderId="0" xfId="0" applyFill="1" applyBorder="1" applyAlignment="1">
      <alignment horizontal="left" vertical="center"/>
    </xf>
    <xf numFmtId="0" fontId="10" fillId="2" borderId="0" xfId="0" applyFont="1" applyFill="1" applyBorder="1" applyAlignment="1"/>
    <xf numFmtId="0" fontId="22" fillId="2" borderId="0" xfId="0" applyFont="1" applyFill="1" applyBorder="1" applyAlignment="1">
      <alignment horizontal="center"/>
    </xf>
    <xf numFmtId="0" fontId="22" fillId="2" borderId="0" xfId="0" applyFont="1" applyFill="1" applyBorder="1"/>
    <xf numFmtId="0" fontId="2" fillId="2" borderId="6" xfId="0" applyFont="1" applyFill="1" applyBorder="1" applyAlignment="1">
      <alignment horizontal="center" vertical="center"/>
    </xf>
    <xf numFmtId="0" fontId="13" fillId="2" borderId="0" xfId="0" applyFont="1" applyFill="1" applyBorder="1" applyAlignment="1">
      <alignment horizontal="right"/>
    </xf>
    <xf numFmtId="0" fontId="12" fillId="2" borderId="20" xfId="0" applyFont="1" applyFill="1" applyBorder="1" applyAlignment="1">
      <alignment horizontal="center" vertical="center" wrapText="1"/>
    </xf>
    <xf numFmtId="0" fontId="24" fillId="0" borderId="0" xfId="0" applyFont="1"/>
    <xf numFmtId="0" fontId="25" fillId="0" borderId="0" xfId="0" applyFont="1"/>
    <xf numFmtId="0" fontId="2" fillId="2" borderId="4" xfId="0" applyFont="1" applyFill="1" applyBorder="1" applyAlignment="1">
      <alignment horizontal="center" vertical="center"/>
    </xf>
    <xf numFmtId="0" fontId="11" fillId="3" borderId="7" xfId="0" applyFont="1" applyFill="1" applyBorder="1" applyAlignment="1">
      <alignment horizontal="left" vertical="center"/>
    </xf>
    <xf numFmtId="0" fontId="11" fillId="2" borderId="0" xfId="0" applyFont="1" applyFill="1" applyBorder="1" applyAlignment="1">
      <alignment horizontal="center" vertical="center"/>
    </xf>
    <xf numFmtId="0" fontId="0" fillId="0" borderId="0" xfId="0" applyBorder="1" applyAlignment="1">
      <alignment horizontal="center" vertical="center"/>
    </xf>
    <xf numFmtId="0" fontId="1" fillId="2" borderId="0" xfId="0" applyFont="1" applyFill="1" applyBorder="1" applyAlignment="1">
      <alignment vertical="center" wrapText="1"/>
    </xf>
    <xf numFmtId="3" fontId="2" fillId="2" borderId="6" xfId="0" applyNumberFormat="1" applyFont="1" applyFill="1" applyBorder="1" applyAlignment="1">
      <alignment horizontal="right" vertical="center" wrapText="1"/>
    </xf>
    <xf numFmtId="164" fontId="2" fillId="2" borderId="13" xfId="0" applyNumberFormat="1" applyFont="1" applyFill="1" applyBorder="1" applyAlignment="1">
      <alignment horizontal="right" vertical="center" indent="1"/>
    </xf>
    <xf numFmtId="0" fontId="2" fillId="2" borderId="6"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1" fillId="3" borderId="7" xfId="0" applyFont="1" applyFill="1" applyBorder="1" applyAlignment="1">
      <alignment vertical="center"/>
    </xf>
    <xf numFmtId="0" fontId="11" fillId="3" borderId="13" xfId="0" applyFont="1" applyFill="1" applyBorder="1" applyAlignment="1">
      <alignment vertical="center"/>
    </xf>
    <xf numFmtId="0" fontId="11" fillId="2" borderId="12" xfId="0" applyFont="1" applyFill="1" applyBorder="1" applyAlignment="1">
      <alignment vertical="center"/>
    </xf>
    <xf numFmtId="0" fontId="11" fillId="3" borderId="2" xfId="0" applyFont="1" applyFill="1" applyBorder="1" applyAlignment="1">
      <alignment vertical="center"/>
    </xf>
    <xf numFmtId="0" fontId="11" fillId="3" borderId="12" xfId="0" applyFont="1" applyFill="1" applyBorder="1" applyAlignment="1">
      <alignment vertical="center"/>
    </xf>
    <xf numFmtId="0" fontId="11" fillId="3" borderId="0" xfId="0" applyFont="1" applyFill="1" applyBorder="1" applyAlignment="1">
      <alignment vertical="center"/>
    </xf>
    <xf numFmtId="0" fontId="0" fillId="2" borderId="0" xfId="0" applyFill="1" applyBorder="1" applyAlignment="1"/>
    <xf numFmtId="0" fontId="6" fillId="2" borderId="0" xfId="0" applyFont="1" applyFill="1" applyBorder="1" applyAlignment="1"/>
    <xf numFmtId="0" fontId="11" fillId="3" borderId="7" xfId="0" applyFont="1" applyFill="1" applyBorder="1" applyAlignment="1">
      <alignment vertical="center" wrapText="1"/>
    </xf>
    <xf numFmtId="0" fontId="11" fillId="3" borderId="8" xfId="0" applyFont="1" applyFill="1" applyBorder="1" applyAlignment="1">
      <alignment vertical="center" wrapText="1"/>
    </xf>
    <xf numFmtId="0" fontId="11" fillId="3" borderId="13" xfId="0" applyFont="1" applyFill="1" applyBorder="1" applyAlignment="1">
      <alignment vertical="center" wrapText="1"/>
    </xf>
    <xf numFmtId="0" fontId="11" fillId="3" borderId="5" xfId="0" applyFont="1" applyFill="1" applyBorder="1" applyAlignment="1">
      <alignment vertical="center"/>
    </xf>
    <xf numFmtId="0" fontId="18" fillId="4" borderId="6" xfId="0" applyFont="1" applyFill="1" applyBorder="1" applyAlignment="1">
      <alignment horizontal="center" vertical="center" wrapText="1"/>
    </xf>
    <xf numFmtId="3" fontId="4" fillId="0" borderId="0" xfId="0" applyNumberFormat="1" applyFont="1" applyAlignment="1">
      <alignment horizontal="center" vertical="center"/>
    </xf>
    <xf numFmtId="0" fontId="10" fillId="2" borderId="0" xfId="0" applyFont="1" applyFill="1" applyBorder="1" applyAlignment="1">
      <alignment horizontal="right" vertical="center" inden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2" fillId="2" borderId="2" xfId="0" applyFont="1" applyFill="1" applyBorder="1" applyAlignment="1">
      <alignment horizontal="center" vertical="center" wrapText="1"/>
    </xf>
    <xf numFmtId="0" fontId="1" fillId="2" borderId="24" xfId="0" applyFont="1" applyFill="1" applyBorder="1" applyAlignment="1">
      <alignment horizontal="center" vertical="center"/>
    </xf>
    <xf numFmtId="3" fontId="1" fillId="2" borderId="25" xfId="0" applyNumberFormat="1" applyFont="1" applyFill="1" applyBorder="1" applyAlignment="1">
      <alignment horizontal="right" vertical="center"/>
    </xf>
    <xf numFmtId="3" fontId="1" fillId="2" borderId="14" xfId="0" applyNumberFormat="1" applyFont="1" applyFill="1" applyBorder="1" applyAlignment="1">
      <alignment horizontal="right" vertical="center"/>
    </xf>
    <xf numFmtId="3" fontId="1" fillId="2" borderId="26" xfId="0" applyNumberFormat="1" applyFont="1" applyFill="1" applyBorder="1" applyAlignment="1">
      <alignment horizontal="right" vertical="center"/>
    </xf>
    <xf numFmtId="0" fontId="1" fillId="2" borderId="27" xfId="0" applyFont="1" applyFill="1" applyBorder="1" applyAlignment="1">
      <alignment horizontal="center" vertical="center"/>
    </xf>
    <xf numFmtId="0" fontId="4" fillId="0" borderId="0" xfId="0" applyFont="1" applyBorder="1" applyAlignment="1">
      <alignment horizontal="right" vertical="center" indent="1"/>
    </xf>
    <xf numFmtId="0" fontId="2" fillId="2" borderId="0" xfId="0" applyFont="1" applyFill="1" applyBorder="1" applyAlignment="1">
      <alignment horizontal="center" vertical="center" wrapText="1"/>
    </xf>
    <xf numFmtId="164" fontId="2" fillId="2" borderId="0" xfId="0" applyNumberFormat="1" applyFont="1" applyFill="1" applyBorder="1" applyAlignment="1">
      <alignment horizontal="right" vertical="center" wrapText="1"/>
    </xf>
    <xf numFmtId="9" fontId="4" fillId="2" borderId="14" xfId="0" applyNumberFormat="1" applyFont="1" applyFill="1" applyBorder="1" applyAlignment="1">
      <alignment horizontal="right" vertical="center" indent="1"/>
    </xf>
    <xf numFmtId="0" fontId="26" fillId="2" borderId="23" xfId="0" applyFont="1" applyFill="1" applyBorder="1" applyAlignment="1">
      <alignment horizontal="right" vertical="center"/>
    </xf>
    <xf numFmtId="0" fontId="4" fillId="2" borderId="28" xfId="0" applyFont="1" applyFill="1" applyBorder="1"/>
    <xf numFmtId="0" fontId="4" fillId="2" borderId="29" xfId="0" applyFont="1" applyFill="1" applyBorder="1"/>
    <xf numFmtId="0" fontId="4" fillId="2" borderId="19" xfId="0" applyFont="1" applyFill="1" applyBorder="1" applyAlignment="1">
      <alignment horizontal="center"/>
    </xf>
    <xf numFmtId="0" fontId="27" fillId="2" borderId="23" xfId="0" applyFont="1" applyFill="1" applyBorder="1" applyAlignment="1">
      <alignment horizontal="right" vertical="center" wrapText="1"/>
    </xf>
    <xf numFmtId="49" fontId="4" fillId="2" borderId="14" xfId="0" applyNumberFormat="1" applyFont="1" applyFill="1" applyBorder="1" applyAlignment="1">
      <alignment horizontal="center" vertical="center"/>
    </xf>
    <xf numFmtId="0" fontId="4" fillId="2" borderId="14" xfId="0" applyFont="1" applyFill="1" applyBorder="1" applyAlignment="1">
      <alignment horizontal="center"/>
    </xf>
    <xf numFmtId="0" fontId="4" fillId="2" borderId="19" xfId="0" applyFont="1" applyFill="1" applyBorder="1"/>
    <xf numFmtId="0" fontId="2" fillId="2" borderId="6" xfId="0" applyFont="1" applyFill="1" applyBorder="1" applyAlignment="1">
      <alignment horizontal="center"/>
    </xf>
    <xf numFmtId="0" fontId="2" fillId="2" borderId="23" xfId="0" applyFont="1" applyFill="1" applyBorder="1" applyAlignment="1">
      <alignment horizontal="right" vertical="center"/>
    </xf>
    <xf numFmtId="0" fontId="4" fillId="0" borderId="0" xfId="0" applyNumberFormat="1" applyFont="1" applyAlignment="1">
      <alignment vertical="center"/>
    </xf>
    <xf numFmtId="0" fontId="2" fillId="2" borderId="0" xfId="0" applyNumberFormat="1" applyFont="1" applyFill="1" applyBorder="1" applyAlignment="1">
      <alignment horizontal="justify" vertical="top" wrapText="1"/>
    </xf>
    <xf numFmtId="164" fontId="1" fillId="2" borderId="0" xfId="0" applyNumberFormat="1" applyFont="1" applyFill="1" applyBorder="1" applyAlignment="1">
      <alignment horizontal="right" vertical="center"/>
    </xf>
    <xf numFmtId="0" fontId="16" fillId="2" borderId="0" xfId="0" applyFont="1" applyFill="1" applyBorder="1" applyAlignment="1">
      <alignment horizontal="center" vertical="center" wrapText="1"/>
    </xf>
    <xf numFmtId="164" fontId="1" fillId="2" borderId="30" xfId="0" applyNumberFormat="1" applyFont="1" applyFill="1" applyBorder="1" applyAlignment="1">
      <alignment horizontal="right" vertical="center"/>
    </xf>
    <xf numFmtId="0" fontId="2" fillId="2" borderId="12" xfId="0" applyFont="1" applyFill="1" applyBorder="1" applyAlignment="1">
      <alignment horizontal="center" vertical="center" wrapText="1"/>
    </xf>
    <xf numFmtId="0" fontId="2" fillId="2" borderId="31" xfId="0" applyFont="1" applyFill="1" applyBorder="1" applyAlignment="1">
      <alignment horizontal="right" vertical="center" wrapText="1"/>
    </xf>
    <xf numFmtId="0" fontId="4" fillId="0" borderId="0" xfId="0" applyFont="1" applyFill="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center" indent="1"/>
    </xf>
    <xf numFmtId="0" fontId="4"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0" fillId="2" borderId="0" xfId="0" applyFill="1"/>
    <xf numFmtId="49" fontId="12" fillId="2" borderId="20" xfId="0" applyNumberFormat="1" applyFont="1" applyFill="1" applyBorder="1" applyAlignment="1">
      <alignment horizontal="center" vertical="center" wrapText="1"/>
    </xf>
    <xf numFmtId="0" fontId="4" fillId="2" borderId="22" xfId="0" applyFont="1" applyFill="1" applyBorder="1" applyAlignment="1">
      <alignment horizontal="left" vertical="center" indent="1"/>
    </xf>
    <xf numFmtId="0" fontId="4" fillId="2" borderId="25" xfId="0" applyFont="1" applyFill="1" applyBorder="1" applyAlignment="1">
      <alignment vertical="center"/>
    </xf>
    <xf numFmtId="0" fontId="16" fillId="2" borderId="25" xfId="0" applyFont="1" applyFill="1" applyBorder="1" applyAlignment="1">
      <alignment horizontal="center" vertical="center"/>
    </xf>
    <xf numFmtId="3" fontId="4" fillId="2" borderId="23" xfId="0" applyNumberFormat="1" applyFont="1" applyFill="1" applyBorder="1" applyAlignment="1">
      <alignment horizontal="left" vertical="center" wrapText="1" indent="1"/>
    </xf>
    <xf numFmtId="3" fontId="4" fillId="2" borderId="24" xfId="0" applyNumberFormat="1" applyFont="1" applyFill="1" applyBorder="1" applyAlignment="1">
      <alignment horizontal="left" vertical="center" wrapText="1" indent="1"/>
    </xf>
    <xf numFmtId="0" fontId="4" fillId="2" borderId="26" xfId="0" applyFont="1" applyFill="1" applyBorder="1" applyAlignment="1">
      <alignment vertical="center"/>
    </xf>
    <xf numFmtId="0" fontId="16" fillId="2" borderId="26"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2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5" xfId="0" applyFont="1" applyFill="1" applyBorder="1" applyAlignment="1">
      <alignment horizontal="center" vertical="center"/>
    </xf>
    <xf numFmtId="49" fontId="4" fillId="2" borderId="32" xfId="0" applyNumberFormat="1" applyFont="1" applyFill="1" applyBorder="1" applyAlignment="1">
      <alignment horizontal="center" vertical="center"/>
    </xf>
    <xf numFmtId="0" fontId="4" fillId="2" borderId="33" xfId="0" applyFont="1" applyFill="1" applyBorder="1" applyAlignment="1">
      <alignment horizontal="center"/>
    </xf>
    <xf numFmtId="0" fontId="4" fillId="2" borderId="0" xfId="0" applyFont="1" applyFill="1" applyBorder="1" applyAlignment="1">
      <alignment horizontal="center"/>
    </xf>
    <xf numFmtId="0" fontId="27" fillId="2" borderId="34" xfId="0" applyFont="1" applyFill="1" applyBorder="1" applyAlignment="1">
      <alignment horizontal="right" vertical="center" indent="1"/>
    </xf>
    <xf numFmtId="0" fontId="4" fillId="2" borderId="35" xfId="0" applyFont="1" applyFill="1" applyBorder="1"/>
    <xf numFmtId="0" fontId="4" fillId="2" borderId="36" xfId="0" applyFont="1" applyFill="1" applyBorder="1"/>
    <xf numFmtId="0" fontId="4" fillId="2" borderId="37" xfId="0" applyFont="1" applyFill="1" applyBorder="1" applyAlignment="1">
      <alignment horizontal="right" vertical="center" indent="1"/>
    </xf>
    <xf numFmtId="0" fontId="4" fillId="2" borderId="38" xfId="0" applyFont="1" applyFill="1" applyBorder="1"/>
    <xf numFmtId="0" fontId="4" fillId="2" borderId="10" xfId="0" applyFont="1" applyFill="1" applyBorder="1"/>
    <xf numFmtId="0" fontId="2" fillId="2" borderId="39" xfId="0" applyFont="1" applyFill="1" applyBorder="1" applyAlignment="1">
      <alignment horizontal="right" vertical="center"/>
    </xf>
    <xf numFmtId="0" fontId="2" fillId="2" borderId="0" xfId="0" applyFont="1" applyFill="1" applyBorder="1" applyAlignment="1">
      <alignment horizontal="center"/>
    </xf>
    <xf numFmtId="0" fontId="2" fillId="2" borderId="39" xfId="0" applyFont="1" applyFill="1" applyBorder="1" applyAlignment="1">
      <alignment horizontal="left" vertical="center"/>
    </xf>
    <xf numFmtId="0" fontId="4" fillId="2" borderId="33" xfId="0" applyFont="1" applyFill="1" applyBorder="1"/>
    <xf numFmtId="0" fontId="2" fillId="2" borderId="33" xfId="0" applyFont="1" applyFill="1" applyBorder="1" applyAlignment="1">
      <alignment horizontal="center"/>
    </xf>
    <xf numFmtId="0" fontId="4" fillId="0" borderId="0" xfId="0" applyFont="1" applyBorder="1"/>
    <xf numFmtId="0" fontId="2" fillId="2" borderId="10" xfId="0" applyFont="1" applyFill="1" applyBorder="1" applyAlignment="1">
      <alignment vertical="center" wrapText="1"/>
    </xf>
    <xf numFmtId="0" fontId="2" fillId="2" borderId="1" xfId="0" applyFont="1" applyFill="1" applyBorder="1" applyAlignment="1">
      <alignment vertical="center" wrapText="1"/>
    </xf>
    <xf numFmtId="0" fontId="16" fillId="4" borderId="22"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2" fillId="2" borderId="40" xfId="0" applyFont="1" applyFill="1" applyBorder="1" applyAlignment="1">
      <alignment horizontal="center" vertical="center"/>
    </xf>
    <xf numFmtId="0" fontId="16" fillId="4" borderId="24"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3" xfId="0" applyFont="1" applyFill="1" applyBorder="1" applyAlignment="1">
      <alignment horizontal="center" vertical="center"/>
    </xf>
    <xf numFmtId="0" fontId="18" fillId="0" borderId="0" xfId="0" applyFont="1" applyFill="1" applyBorder="1" applyAlignment="1">
      <alignment horizontal="center" vertical="center" wrapText="1"/>
    </xf>
    <xf numFmtId="44" fontId="2" fillId="0" borderId="0" xfId="1" applyFont="1" applyFill="1" applyBorder="1" applyAlignment="1">
      <alignment horizontal="right"/>
    </xf>
    <xf numFmtId="0" fontId="4" fillId="2" borderId="2" xfId="0" applyFont="1" applyFill="1" applyBorder="1"/>
    <xf numFmtId="0" fontId="18" fillId="2" borderId="12" xfId="0" applyFont="1" applyFill="1" applyBorder="1" applyAlignment="1">
      <alignment horizontal="left" vertical="center"/>
    </xf>
    <xf numFmtId="0" fontId="4" fillId="2" borderId="5" xfId="0" applyFont="1" applyFill="1" applyBorder="1" applyAlignment="1">
      <alignment horizontal="right" vertical="center" indent="1"/>
    </xf>
    <xf numFmtId="0" fontId="4" fillId="0" borderId="13" xfId="0" applyFont="1" applyFill="1" applyBorder="1" applyAlignment="1">
      <alignment horizontal="right" vertical="center"/>
    </xf>
    <xf numFmtId="0" fontId="15" fillId="0" borderId="13" xfId="0" applyFont="1" applyFill="1" applyBorder="1" applyAlignment="1">
      <alignment vertical="center"/>
    </xf>
    <xf numFmtId="0" fontId="5" fillId="0" borderId="13" xfId="0" applyFont="1" applyFill="1" applyBorder="1" applyAlignment="1">
      <alignment vertical="center" wrapText="1"/>
    </xf>
    <xf numFmtId="0" fontId="0" fillId="2" borderId="2" xfId="0" applyFill="1" applyBorder="1"/>
    <xf numFmtId="0" fontId="10" fillId="2" borderId="12" xfId="0" applyFont="1" applyFill="1" applyBorder="1" applyAlignment="1">
      <alignment horizontal="center"/>
    </xf>
    <xf numFmtId="0" fontId="10" fillId="2" borderId="12" xfId="0" applyFont="1" applyFill="1" applyBorder="1"/>
    <xf numFmtId="0" fontId="0" fillId="2" borderId="5" xfId="0" applyFill="1" applyBorder="1"/>
    <xf numFmtId="0" fontId="4" fillId="2" borderId="2" xfId="0" applyFont="1" applyFill="1" applyBorder="1" applyAlignment="1">
      <alignment horizontal="right" vertical="center"/>
    </xf>
    <xf numFmtId="0" fontId="2" fillId="2" borderId="12" xfId="0" applyFont="1" applyFill="1" applyBorder="1" applyAlignment="1">
      <alignment horizontal="justify" vertical="center"/>
    </xf>
    <xf numFmtId="0" fontId="4" fillId="2" borderId="5" xfId="0" applyFont="1" applyFill="1" applyBorder="1" applyAlignment="1">
      <alignment horizontal="center" vertical="center"/>
    </xf>
    <xf numFmtId="0" fontId="4" fillId="2" borderId="5" xfId="0" applyFont="1" applyFill="1" applyBorder="1"/>
    <xf numFmtId="0" fontId="4" fillId="2" borderId="10" xfId="0" applyFont="1" applyFill="1" applyBorder="1" applyAlignment="1">
      <alignment horizontal="center" vertical="center"/>
    </xf>
    <xf numFmtId="0" fontId="4" fillId="2" borderId="44" xfId="0" applyFont="1" applyFill="1" applyBorder="1" applyAlignment="1">
      <alignment vertical="center"/>
    </xf>
    <xf numFmtId="0" fontId="4" fillId="2" borderId="2" xfId="0" applyFont="1" applyFill="1" applyBorder="1" applyAlignment="1">
      <alignment horizontal="center"/>
    </xf>
    <xf numFmtId="0" fontId="4" fillId="2" borderId="45" xfId="0" applyFont="1" applyFill="1" applyBorder="1" applyAlignment="1">
      <alignment horizontal="center" vertical="center"/>
    </xf>
    <xf numFmtId="0" fontId="4" fillId="2" borderId="2" xfId="0" applyFont="1" applyFill="1" applyBorder="1" applyAlignment="1">
      <alignment horizontal="center" vertical="center" textRotation="90"/>
    </xf>
    <xf numFmtId="0" fontId="0" fillId="2" borderId="5" xfId="0" applyNumberFormat="1" applyFill="1" applyBorder="1" applyAlignment="1">
      <alignment horizontal="left" vertical="center" wrapText="1"/>
    </xf>
    <xf numFmtId="0" fontId="8" fillId="4" borderId="6"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2" fillId="2" borderId="5" xfId="0" applyFont="1" applyFill="1" applyBorder="1" applyAlignment="1">
      <alignment horizontal="center" vertical="center"/>
    </xf>
    <xf numFmtId="0" fontId="0" fillId="2" borderId="4" xfId="0" applyNumberFormat="1" applyFill="1" applyBorder="1" applyAlignment="1">
      <alignment vertical="center" wrapText="1"/>
    </xf>
    <xf numFmtId="0" fontId="2" fillId="2" borderId="13" xfId="0" applyFont="1" applyFill="1" applyBorder="1" applyAlignment="1">
      <alignment horizontal="left" vertical="center"/>
    </xf>
    <xf numFmtId="0" fontId="2" fillId="2" borderId="0" xfId="0" applyFont="1" applyFill="1" applyBorder="1" applyAlignment="1">
      <alignment vertical="center" wrapText="1"/>
    </xf>
    <xf numFmtId="165" fontId="1" fillId="2" borderId="0" xfId="0" applyNumberFormat="1" applyFont="1" applyFill="1" applyBorder="1" applyAlignment="1">
      <alignment horizontal="center" vertical="center"/>
    </xf>
    <xf numFmtId="0" fontId="4" fillId="2" borderId="2" xfId="0" applyFont="1" applyFill="1" applyBorder="1" applyAlignment="1">
      <alignment horizontal="right" vertical="center" indent="1"/>
    </xf>
    <xf numFmtId="0" fontId="2" fillId="2" borderId="9" xfId="0" applyFont="1" applyFill="1" applyBorder="1" applyAlignment="1">
      <alignment horizontal="left" vertical="center" indent="1"/>
    </xf>
    <xf numFmtId="0" fontId="16" fillId="2" borderId="29" xfId="0" applyFont="1" applyFill="1" applyBorder="1" applyAlignment="1">
      <alignment horizontal="center" vertical="center"/>
    </xf>
    <xf numFmtId="0" fontId="16" fillId="2" borderId="32" xfId="0" applyFont="1" applyFill="1" applyBorder="1" applyAlignment="1">
      <alignment horizontal="center" vertical="center"/>
    </xf>
    <xf numFmtId="0" fontId="12" fillId="4" borderId="22" xfId="0" applyFont="1" applyFill="1" applyBorder="1" applyAlignment="1">
      <alignment horizontal="right" vertical="center" indent="1"/>
    </xf>
    <xf numFmtId="0" fontId="12" fillId="4" borderId="25" xfId="0" applyFont="1" applyFill="1" applyBorder="1" applyAlignment="1">
      <alignment horizontal="center" vertical="center"/>
    </xf>
    <xf numFmtId="0" fontId="12" fillId="4" borderId="41" xfId="0" applyFont="1" applyFill="1" applyBorder="1" applyAlignment="1">
      <alignment horizontal="center" vertical="center"/>
    </xf>
    <xf numFmtId="0" fontId="12" fillId="4" borderId="23" xfId="0" applyFont="1" applyFill="1" applyBorder="1" applyAlignment="1">
      <alignment horizontal="right" vertical="center" indent="1"/>
    </xf>
    <xf numFmtId="0" fontId="16" fillId="4" borderId="40" xfId="0" applyFont="1" applyFill="1" applyBorder="1" applyAlignment="1">
      <alignment horizontal="center" vertical="center" wrapText="1"/>
    </xf>
    <xf numFmtId="3" fontId="5" fillId="2" borderId="23" xfId="0" applyNumberFormat="1" applyFont="1" applyFill="1" applyBorder="1" applyAlignment="1">
      <alignment horizontal="right" vertical="center" wrapText="1" indent="1"/>
    </xf>
    <xf numFmtId="9" fontId="4" fillId="2" borderId="40" xfId="0" applyNumberFormat="1" applyFont="1" applyFill="1" applyBorder="1" applyAlignment="1">
      <alignment horizontal="right" vertical="center" indent="1"/>
    </xf>
    <xf numFmtId="3" fontId="5" fillId="2" borderId="23" xfId="0" applyNumberFormat="1" applyFont="1" applyFill="1" applyBorder="1" applyAlignment="1">
      <alignment horizontal="right" vertical="center" indent="1"/>
    </xf>
    <xf numFmtId="3" fontId="5" fillId="2" borderId="24" xfId="0" applyNumberFormat="1" applyFont="1" applyFill="1" applyBorder="1" applyAlignment="1">
      <alignment horizontal="right" vertical="center" indent="1"/>
    </xf>
    <xf numFmtId="0" fontId="4" fillId="2" borderId="3" xfId="0" applyFont="1" applyFill="1" applyBorder="1" applyAlignment="1">
      <alignment vertical="center"/>
    </xf>
    <xf numFmtId="0" fontId="4" fillId="2" borderId="46" xfId="0" applyFont="1" applyFill="1" applyBorder="1" applyAlignment="1">
      <alignment vertical="center"/>
    </xf>
    <xf numFmtId="0" fontId="4" fillId="2" borderId="37" xfId="0" applyFont="1" applyFill="1" applyBorder="1" applyAlignment="1">
      <alignment vertical="center"/>
    </xf>
    <xf numFmtId="0" fontId="2" fillId="2" borderId="51" xfId="0" applyFont="1" applyFill="1" applyBorder="1" applyAlignment="1">
      <alignment vertical="center"/>
    </xf>
    <xf numFmtId="0" fontId="2" fillId="2" borderId="47" xfId="0" applyFont="1" applyFill="1" applyBorder="1" applyAlignment="1">
      <alignment vertical="center"/>
    </xf>
    <xf numFmtId="0" fontId="2" fillId="2" borderId="31" xfId="0" applyFont="1" applyFill="1" applyBorder="1" applyAlignment="1">
      <alignment horizontal="center"/>
    </xf>
    <xf numFmtId="0" fontId="16" fillId="2" borderId="28" xfId="0" applyFont="1" applyFill="1" applyBorder="1" applyAlignment="1">
      <alignment horizontal="center" vertical="center"/>
    </xf>
    <xf numFmtId="0" fontId="4" fillId="2" borderId="32" xfId="0" applyFont="1" applyFill="1" applyBorder="1" applyAlignment="1">
      <alignment horizontal="left" vertical="center" indent="1"/>
    </xf>
    <xf numFmtId="0" fontId="16" fillId="2" borderId="33" xfId="0" applyFont="1" applyFill="1" applyBorder="1" applyAlignment="1">
      <alignment horizontal="center"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49" fontId="1" fillId="2" borderId="14" xfId="0" applyNumberFormat="1" applyFont="1" applyFill="1" applyBorder="1" applyAlignment="1">
      <alignment horizontal="center" vertical="center"/>
    </xf>
    <xf numFmtId="49" fontId="27" fillId="2" borderId="14" xfId="0" applyNumberFormat="1" applyFont="1" applyFill="1" applyBorder="1" applyAlignment="1">
      <alignment horizontal="center" vertical="center"/>
    </xf>
    <xf numFmtId="0" fontId="27" fillId="2" borderId="28" xfId="0" applyFont="1" applyFill="1" applyBorder="1"/>
    <xf numFmtId="0" fontId="1" fillId="2" borderId="14" xfId="0" applyFont="1" applyFill="1" applyBorder="1" applyAlignment="1">
      <alignment horizontal="center"/>
    </xf>
    <xf numFmtId="0" fontId="1" fillId="0" borderId="0" xfId="0" applyFont="1"/>
    <xf numFmtId="3" fontId="1" fillId="2" borderId="22" xfId="0" applyNumberFormat="1" applyFont="1" applyFill="1" applyBorder="1" applyAlignment="1">
      <alignment horizontal="center" vertical="center" wrapText="1"/>
    </xf>
    <xf numFmtId="0" fontId="4" fillId="0" borderId="0" xfId="0" applyFont="1" applyAlignment="1">
      <alignment wrapText="1"/>
    </xf>
    <xf numFmtId="0" fontId="1" fillId="2" borderId="24"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29" fillId="2" borderId="0" xfId="2" applyFont="1" applyFill="1" applyBorder="1" applyAlignment="1" applyProtection="1"/>
    <xf numFmtId="0" fontId="2" fillId="5" borderId="6" xfId="0" applyFont="1" applyFill="1" applyBorder="1" applyAlignment="1" applyProtection="1">
      <alignment horizontal="center"/>
      <protection locked="0"/>
    </xf>
    <xf numFmtId="44" fontId="16" fillId="5" borderId="25" xfId="1" applyFont="1" applyFill="1" applyBorder="1" applyAlignment="1" applyProtection="1">
      <alignment horizontal="center"/>
      <protection locked="0"/>
    </xf>
    <xf numFmtId="44" fontId="16" fillId="5" borderId="41" xfId="1" applyFont="1" applyFill="1" applyBorder="1" applyAlignment="1" applyProtection="1">
      <alignment horizontal="center"/>
      <protection locked="0"/>
    </xf>
    <xf numFmtId="44" fontId="16" fillId="5" borderId="14" xfId="1" applyFont="1" applyFill="1" applyBorder="1" applyAlignment="1" applyProtection="1">
      <alignment horizontal="center" wrapText="1"/>
      <protection locked="0"/>
    </xf>
    <xf numFmtId="44" fontId="16" fillId="5" borderId="40" xfId="1" applyFont="1" applyFill="1" applyBorder="1" applyAlignment="1" applyProtection="1">
      <alignment horizontal="center" wrapText="1"/>
      <protection locked="0"/>
    </xf>
    <xf numFmtId="44" fontId="16" fillId="5" borderId="14" xfId="1" applyFont="1" applyFill="1" applyBorder="1" applyAlignment="1" applyProtection="1">
      <alignment horizontal="center"/>
      <protection locked="0"/>
    </xf>
    <xf numFmtId="44" fontId="16" fillId="5" borderId="40" xfId="1" applyFont="1" applyFill="1" applyBorder="1" applyAlignment="1" applyProtection="1">
      <alignment horizontal="center"/>
      <protection locked="0"/>
    </xf>
    <xf numFmtId="7" fontId="4" fillId="5" borderId="22" xfId="1" applyNumberFormat="1" applyFont="1" applyFill="1" applyBorder="1" applyAlignment="1" applyProtection="1">
      <alignment horizontal="right"/>
      <protection locked="0"/>
    </xf>
    <xf numFmtId="7" fontId="4" fillId="5" borderId="25" xfId="1" applyNumberFormat="1" applyFont="1" applyFill="1" applyBorder="1" applyAlignment="1" applyProtection="1">
      <alignment horizontal="right"/>
      <protection locked="0"/>
    </xf>
    <xf numFmtId="7" fontId="4" fillId="5" borderId="41" xfId="1" applyNumberFormat="1" applyFont="1" applyFill="1" applyBorder="1" applyAlignment="1" applyProtection="1">
      <alignment horizontal="right"/>
      <protection locked="0"/>
    </xf>
    <xf numFmtId="7" fontId="4" fillId="5" borderId="23" xfId="1" applyNumberFormat="1" applyFont="1" applyFill="1" applyBorder="1" applyAlignment="1" applyProtection="1">
      <alignment horizontal="right"/>
      <protection locked="0"/>
    </xf>
    <xf numFmtId="7" fontId="4" fillId="5" borderId="14" xfId="1" applyNumberFormat="1" applyFont="1" applyFill="1" applyBorder="1" applyAlignment="1" applyProtection="1">
      <alignment horizontal="right"/>
      <protection locked="0"/>
    </xf>
    <xf numFmtId="7" fontId="4" fillId="5" borderId="40" xfId="1" applyNumberFormat="1" applyFont="1" applyFill="1" applyBorder="1" applyAlignment="1" applyProtection="1">
      <alignment horizontal="right"/>
      <protection locked="0"/>
    </xf>
    <xf numFmtId="7" fontId="4" fillId="5" borderId="24" xfId="1" applyNumberFormat="1" applyFont="1" applyFill="1" applyBorder="1" applyAlignment="1" applyProtection="1">
      <alignment horizontal="right"/>
      <protection locked="0"/>
    </xf>
    <xf numFmtId="7" fontId="4" fillId="5" borderId="26" xfId="1" applyNumberFormat="1" applyFont="1" applyFill="1" applyBorder="1" applyAlignment="1" applyProtection="1">
      <alignment horizontal="right"/>
      <protection locked="0"/>
    </xf>
    <xf numFmtId="7" fontId="4" fillId="5" borderId="43" xfId="1" applyNumberFormat="1" applyFont="1" applyFill="1" applyBorder="1" applyAlignment="1" applyProtection="1">
      <alignment horizontal="right"/>
      <protection locked="0"/>
    </xf>
    <xf numFmtId="0" fontId="4" fillId="2" borderId="28" xfId="0" applyFont="1" applyFill="1" applyBorder="1" applyAlignment="1" applyProtection="1">
      <alignment horizontal="left" vertical="center" indent="1"/>
      <protection locked="0"/>
    </xf>
    <xf numFmtId="0" fontId="4" fillId="5" borderId="14" xfId="0" applyFont="1" applyFill="1" applyBorder="1" applyAlignment="1" applyProtection="1">
      <alignment vertical="center"/>
      <protection locked="0"/>
    </xf>
    <xf numFmtId="0" fontId="4" fillId="5" borderId="14" xfId="0" applyFont="1" applyFill="1" applyBorder="1" applyAlignment="1" applyProtection="1">
      <alignment horizontal="right"/>
      <protection locked="0"/>
    </xf>
    <xf numFmtId="164" fontId="4" fillId="5" borderId="14" xfId="1" applyNumberFormat="1" applyFont="1" applyFill="1" applyBorder="1" applyAlignment="1" applyProtection="1">
      <alignment horizontal="right"/>
      <protection locked="0"/>
    </xf>
    <xf numFmtId="164" fontId="4" fillId="5" borderId="15" xfId="1" applyNumberFormat="1" applyFont="1" applyFill="1" applyBorder="1" applyAlignment="1" applyProtection="1">
      <alignment horizontal="right"/>
      <protection locked="0"/>
    </xf>
    <xf numFmtId="0" fontId="4" fillId="5" borderId="15" xfId="0" applyFont="1" applyFill="1" applyBorder="1" applyAlignment="1" applyProtection="1">
      <alignment horizontal="right"/>
      <protection locked="0"/>
    </xf>
    <xf numFmtId="164" fontId="4" fillId="5" borderId="25" xfId="1" applyNumberFormat="1" applyFont="1" applyFill="1" applyBorder="1" applyAlignment="1" applyProtection="1">
      <alignment horizontal="right"/>
      <protection locked="0"/>
    </xf>
    <xf numFmtId="164" fontId="4" fillId="5" borderId="26" xfId="1" applyNumberFormat="1" applyFont="1" applyFill="1" applyBorder="1" applyAlignment="1" applyProtection="1">
      <alignment horizontal="right"/>
      <protection locked="0"/>
    </xf>
    <xf numFmtId="166" fontId="4" fillId="5" borderId="22" xfId="1" applyNumberFormat="1" applyFont="1" applyFill="1" applyBorder="1" applyAlignment="1" applyProtection="1">
      <alignment horizontal="center"/>
      <protection locked="0"/>
    </xf>
    <xf numFmtId="1" fontId="4" fillId="5" borderId="25" xfId="1" applyNumberFormat="1" applyFont="1" applyFill="1" applyBorder="1" applyAlignment="1" applyProtection="1">
      <alignment horizontal="right"/>
      <protection locked="0"/>
    </xf>
    <xf numFmtId="166" fontId="4" fillId="5" borderId="25" xfId="1" applyNumberFormat="1" applyFont="1" applyFill="1" applyBorder="1" applyAlignment="1" applyProtection="1">
      <alignment horizontal="center"/>
      <protection locked="0"/>
    </xf>
    <xf numFmtId="166" fontId="4" fillId="5" borderId="23" xfId="1" applyNumberFormat="1" applyFont="1" applyFill="1" applyBorder="1" applyAlignment="1" applyProtection="1">
      <alignment horizontal="center"/>
      <protection locked="0"/>
    </xf>
    <xf numFmtId="1" fontId="4" fillId="5" borderId="14" xfId="1" applyNumberFormat="1" applyFont="1" applyFill="1" applyBorder="1" applyAlignment="1" applyProtection="1">
      <alignment horizontal="right"/>
      <protection locked="0"/>
    </xf>
    <xf numFmtId="166" fontId="4" fillId="5" borderId="14" xfId="1" applyNumberFormat="1" applyFont="1" applyFill="1" applyBorder="1" applyAlignment="1" applyProtection="1">
      <alignment horizontal="center"/>
      <protection locked="0"/>
    </xf>
    <xf numFmtId="166" fontId="4" fillId="5" borderId="24" xfId="1" applyNumberFormat="1" applyFont="1" applyFill="1" applyBorder="1" applyAlignment="1" applyProtection="1">
      <alignment horizontal="center"/>
      <protection locked="0"/>
    </xf>
    <xf numFmtId="1" fontId="4" fillId="5" borderId="26" xfId="1" applyNumberFormat="1" applyFont="1" applyFill="1" applyBorder="1" applyAlignment="1" applyProtection="1">
      <alignment horizontal="right"/>
      <protection locked="0"/>
    </xf>
    <xf numFmtId="166" fontId="4" fillId="5" borderId="26" xfId="1" applyNumberFormat="1" applyFont="1" applyFill="1" applyBorder="1" applyAlignment="1" applyProtection="1">
      <alignment horizontal="center"/>
      <protection locked="0"/>
    </xf>
    <xf numFmtId="1" fontId="4" fillId="5" borderId="25" xfId="1" applyNumberFormat="1" applyFont="1" applyFill="1" applyBorder="1" applyAlignment="1" applyProtection="1">
      <alignment horizontal="center"/>
      <protection locked="0"/>
    </xf>
    <xf numFmtId="1" fontId="4" fillId="5" borderId="14" xfId="1" applyNumberFormat="1" applyFont="1" applyFill="1" applyBorder="1" applyAlignment="1" applyProtection="1">
      <alignment horizontal="center"/>
      <protection locked="0"/>
    </xf>
    <xf numFmtId="1" fontId="4" fillId="5" borderId="26" xfId="1" applyNumberFormat="1" applyFont="1" applyFill="1" applyBorder="1" applyAlignment="1" applyProtection="1">
      <alignment horizontal="center"/>
      <protection locked="0"/>
    </xf>
    <xf numFmtId="164" fontId="4" fillId="5" borderId="25" xfId="1" applyNumberFormat="1" applyFont="1" applyFill="1" applyBorder="1" applyAlignment="1" applyProtection="1">
      <alignment horizontal="right" vertical="center"/>
      <protection locked="0"/>
    </xf>
    <xf numFmtId="164" fontId="4" fillId="5" borderId="26" xfId="1" applyNumberFormat="1" applyFont="1" applyFill="1" applyBorder="1" applyAlignment="1" applyProtection="1">
      <alignment horizontal="right" vertical="center"/>
      <protection locked="0"/>
    </xf>
    <xf numFmtId="164" fontId="4" fillId="5" borderId="14" xfId="1" applyNumberFormat="1" applyFont="1" applyFill="1" applyBorder="1" applyAlignment="1" applyProtection="1">
      <alignment horizontal="right" vertical="center"/>
      <protection locked="0"/>
    </xf>
    <xf numFmtId="7" fontId="4" fillId="5" borderId="22" xfId="1" applyNumberFormat="1" applyFont="1" applyFill="1" applyBorder="1" applyAlignment="1" applyProtection="1">
      <alignment horizontal="center" vertical="center"/>
      <protection locked="0"/>
    </xf>
    <xf numFmtId="7" fontId="4" fillId="5" borderId="25" xfId="1" applyNumberFormat="1" applyFont="1" applyFill="1" applyBorder="1" applyAlignment="1" applyProtection="1">
      <alignment horizontal="center" vertical="center"/>
      <protection locked="0"/>
    </xf>
    <xf numFmtId="7" fontId="4" fillId="5" borderId="41" xfId="1" applyNumberFormat="1" applyFont="1" applyFill="1" applyBorder="1" applyAlignment="1" applyProtection="1">
      <alignment horizontal="center" vertical="center"/>
      <protection locked="0"/>
    </xf>
    <xf numFmtId="7" fontId="4" fillId="5" borderId="23" xfId="1" applyNumberFormat="1" applyFont="1" applyFill="1" applyBorder="1" applyAlignment="1" applyProtection="1">
      <alignment horizontal="center" vertical="center"/>
      <protection locked="0"/>
    </xf>
    <xf numFmtId="7" fontId="4" fillId="5" borderId="14" xfId="1" applyNumberFormat="1" applyFont="1" applyFill="1" applyBorder="1" applyAlignment="1" applyProtection="1">
      <alignment horizontal="center" vertical="center"/>
      <protection locked="0"/>
    </xf>
    <xf numFmtId="7" fontId="4" fillId="5" borderId="40" xfId="1" applyNumberFormat="1" applyFont="1" applyFill="1" applyBorder="1" applyAlignment="1" applyProtection="1">
      <alignment horizontal="center" vertical="center"/>
      <protection locked="0"/>
    </xf>
    <xf numFmtId="7" fontId="4" fillId="5" borderId="24" xfId="1" applyNumberFormat="1" applyFont="1" applyFill="1" applyBorder="1" applyAlignment="1" applyProtection="1">
      <alignment horizontal="center" vertical="center"/>
      <protection locked="0"/>
    </xf>
    <xf numFmtId="7" fontId="4" fillId="5" borderId="26" xfId="1" applyNumberFormat="1" applyFont="1" applyFill="1" applyBorder="1" applyAlignment="1" applyProtection="1">
      <alignment horizontal="center" vertical="center"/>
      <protection locked="0"/>
    </xf>
    <xf numFmtId="7" fontId="4" fillId="5" borderId="43" xfId="1" applyNumberFormat="1" applyFont="1" applyFill="1" applyBorder="1" applyAlignment="1" applyProtection="1">
      <alignment horizontal="center" vertical="center"/>
      <protection locked="0"/>
    </xf>
    <xf numFmtId="164" fontId="4" fillId="6" borderId="41" xfId="0" applyNumberFormat="1" applyFont="1" applyFill="1" applyBorder="1" applyAlignment="1">
      <alignment vertical="center"/>
    </xf>
    <xf numFmtId="164" fontId="4" fillId="6" borderId="40" xfId="0" applyNumberFormat="1" applyFont="1" applyFill="1" applyBorder="1" applyAlignment="1">
      <alignment vertical="center"/>
    </xf>
    <xf numFmtId="164" fontId="2" fillId="6" borderId="43" xfId="0" applyNumberFormat="1" applyFont="1" applyFill="1" applyBorder="1" applyAlignment="1">
      <alignment vertical="center"/>
    </xf>
    <xf numFmtId="165" fontId="1" fillId="6" borderId="46" xfId="0" applyNumberFormat="1" applyFont="1" applyFill="1" applyBorder="1" applyAlignment="1">
      <alignment horizontal="right" vertical="center"/>
    </xf>
    <xf numFmtId="165" fontId="1" fillId="6" borderId="19" xfId="0" applyNumberFormat="1" applyFont="1" applyFill="1" applyBorder="1" applyAlignment="1">
      <alignment horizontal="right" vertical="center"/>
    </xf>
    <xf numFmtId="165" fontId="1" fillId="6" borderId="47" xfId="0" applyNumberFormat="1" applyFont="1" applyFill="1" applyBorder="1" applyAlignment="1">
      <alignment horizontal="right" vertical="center"/>
    </xf>
    <xf numFmtId="164" fontId="1" fillId="6" borderId="41" xfId="0" applyNumberFormat="1" applyFont="1" applyFill="1" applyBorder="1" applyAlignment="1">
      <alignment horizontal="right" vertical="center"/>
    </xf>
    <xf numFmtId="164" fontId="1" fillId="6" borderId="40" xfId="0" applyNumberFormat="1" applyFont="1" applyFill="1" applyBorder="1" applyAlignment="1">
      <alignment horizontal="right" vertical="center"/>
    </xf>
    <xf numFmtId="164" fontId="1" fillId="6" borderId="42" xfId="0" applyNumberFormat="1" applyFont="1" applyFill="1" applyBorder="1" applyAlignment="1">
      <alignment horizontal="right" vertical="center"/>
    </xf>
    <xf numFmtId="164" fontId="2" fillId="6" borderId="6" xfId="0" applyNumberFormat="1" applyFont="1" applyFill="1" applyBorder="1" applyAlignment="1">
      <alignment horizontal="right" vertical="center" wrapText="1"/>
    </xf>
    <xf numFmtId="165" fontId="1" fillId="6" borderId="48" xfId="0" applyNumberFormat="1" applyFont="1" applyFill="1" applyBorder="1" applyAlignment="1">
      <alignment horizontal="right" vertical="center"/>
    </xf>
    <xf numFmtId="165" fontId="1" fillId="6" borderId="15" xfId="0" applyNumberFormat="1" applyFont="1" applyFill="1" applyBorder="1" applyAlignment="1">
      <alignment horizontal="right" vertical="center"/>
    </xf>
    <xf numFmtId="165" fontId="1" fillId="6" borderId="14" xfId="0" applyNumberFormat="1" applyFont="1" applyFill="1" applyBorder="1" applyAlignment="1">
      <alignment horizontal="right" vertical="center"/>
    </xf>
    <xf numFmtId="165" fontId="1" fillId="6" borderId="49" xfId="0" applyNumberFormat="1" applyFont="1" applyFill="1" applyBorder="1" applyAlignment="1">
      <alignment horizontal="right" vertical="center"/>
    </xf>
    <xf numFmtId="0" fontId="2" fillId="6" borderId="4" xfId="0" applyFont="1" applyFill="1" applyBorder="1" applyAlignment="1">
      <alignment horizontal="right" vertical="center" wrapText="1"/>
    </xf>
    <xf numFmtId="164" fontId="4" fillId="6" borderId="19" xfId="0" applyNumberFormat="1" applyFont="1" applyFill="1" applyBorder="1" applyAlignment="1">
      <alignment horizontal="right" vertical="center" indent="1"/>
    </xf>
    <xf numFmtId="164" fontId="4" fillId="6" borderId="50" xfId="0" applyNumberFormat="1" applyFont="1" applyFill="1" applyBorder="1" applyAlignment="1">
      <alignment horizontal="right" vertical="center" indent="1"/>
    </xf>
    <xf numFmtId="164" fontId="2" fillId="6" borderId="6" xfId="0" applyNumberFormat="1" applyFont="1" applyFill="1" applyBorder="1" applyAlignment="1">
      <alignment horizontal="right" vertical="center" indent="1"/>
    </xf>
    <xf numFmtId="164" fontId="4" fillId="6" borderId="41" xfId="0" applyNumberFormat="1" applyFont="1" applyFill="1" applyBorder="1" applyAlignment="1">
      <alignment horizontal="right" vertical="center" indent="1"/>
    </xf>
    <xf numFmtId="164" fontId="4" fillId="6" borderId="40" xfId="0" applyNumberFormat="1" applyFont="1" applyFill="1" applyBorder="1" applyAlignment="1">
      <alignment horizontal="right" vertical="center" indent="1"/>
    </xf>
    <xf numFmtId="164" fontId="4" fillId="6" borderId="43" xfId="0" applyNumberFormat="1" applyFont="1" applyFill="1" applyBorder="1" applyAlignment="1">
      <alignment horizontal="right" vertical="center" indent="1"/>
    </xf>
    <xf numFmtId="164" fontId="2" fillId="6" borderId="9" xfId="0" applyNumberFormat="1" applyFont="1" applyFill="1" applyBorder="1" applyAlignment="1">
      <alignment horizontal="right" vertical="center" indent="1"/>
    </xf>
    <xf numFmtId="164" fontId="2" fillId="6" borderId="7" xfId="0" applyNumberFormat="1" applyFont="1" applyFill="1" applyBorder="1" applyAlignment="1">
      <alignment horizontal="right" vertical="center" indent="1"/>
    </xf>
    <xf numFmtId="164" fontId="4" fillId="6" borderId="13" xfId="0" applyNumberFormat="1" applyFont="1" applyFill="1" applyBorder="1" applyAlignment="1">
      <alignment horizontal="right" vertical="center" indent="1"/>
    </xf>
    <xf numFmtId="164" fontId="4" fillId="6" borderId="41" xfId="0" applyNumberFormat="1" applyFont="1" applyFill="1" applyBorder="1" applyAlignment="1">
      <alignment horizontal="right" indent="1"/>
    </xf>
    <xf numFmtId="164" fontId="4" fillId="6" borderId="40" xfId="0" applyNumberFormat="1" applyFont="1" applyFill="1" applyBorder="1" applyAlignment="1">
      <alignment horizontal="right" indent="1"/>
    </xf>
    <xf numFmtId="164" fontId="4" fillId="6" borderId="43" xfId="0" applyNumberFormat="1" applyFont="1" applyFill="1" applyBorder="1" applyAlignment="1">
      <alignment horizontal="right" indent="1"/>
    </xf>
    <xf numFmtId="164" fontId="4" fillId="6" borderId="25" xfId="0" applyNumberFormat="1" applyFont="1" applyFill="1" applyBorder="1" applyAlignment="1">
      <alignment horizontal="right" vertical="center"/>
    </xf>
    <xf numFmtId="164" fontId="4" fillId="6" borderId="41" xfId="0" applyNumberFormat="1" applyFont="1" applyFill="1" applyBorder="1" applyAlignment="1">
      <alignment horizontal="right" vertical="center"/>
    </xf>
    <xf numFmtId="164" fontId="4" fillId="6" borderId="26" xfId="0" applyNumberFormat="1" applyFont="1" applyFill="1" applyBorder="1" applyAlignment="1">
      <alignment horizontal="right" vertical="center"/>
    </xf>
    <xf numFmtId="164" fontId="4" fillId="6" borderId="43" xfId="0" applyNumberFormat="1" applyFont="1" applyFill="1" applyBorder="1" applyAlignment="1">
      <alignment horizontal="right" vertical="center"/>
    </xf>
    <xf numFmtId="0" fontId="2" fillId="6" borderId="8" xfId="0" applyFont="1" applyFill="1" applyBorder="1" applyAlignment="1">
      <alignment horizontal="right" vertical="center"/>
    </xf>
    <xf numFmtId="164" fontId="2" fillId="6" borderId="9" xfId="0" applyNumberFormat="1" applyFont="1" applyFill="1" applyBorder="1" applyAlignment="1">
      <alignment vertical="center"/>
    </xf>
    <xf numFmtId="164" fontId="4" fillId="6" borderId="40" xfId="0" applyNumberFormat="1" applyFont="1" applyFill="1" applyBorder="1" applyAlignment="1">
      <alignment horizontal="right" vertical="center"/>
    </xf>
    <xf numFmtId="164" fontId="2" fillId="6" borderId="6" xfId="0" applyNumberFormat="1" applyFont="1" applyFill="1" applyBorder="1" applyAlignment="1">
      <alignment vertical="center"/>
    </xf>
    <xf numFmtId="164" fontId="4" fillId="6" borderId="14" xfId="0" applyNumberFormat="1" applyFont="1" applyFill="1" applyBorder="1" applyAlignment="1">
      <alignment horizontal="right" vertical="center"/>
    </xf>
    <xf numFmtId="0" fontId="1" fillId="0" borderId="0" xfId="0" applyFont="1" applyAlignment="1">
      <alignment vertical="center"/>
    </xf>
    <xf numFmtId="0" fontId="9" fillId="2" borderId="54" xfId="0" applyFont="1" applyFill="1" applyBorder="1" applyAlignment="1">
      <alignment horizontal="center" vertical="center" wrapText="1"/>
    </xf>
    <xf numFmtId="0" fontId="27" fillId="7" borderId="14" xfId="0" applyFont="1" applyFill="1" applyBorder="1" applyAlignment="1" applyProtection="1">
      <alignment horizontal="center" vertical="center" wrapText="1"/>
      <protection locked="0"/>
    </xf>
    <xf numFmtId="0" fontId="27" fillId="7" borderId="14" xfId="0" applyFont="1" applyFill="1" applyBorder="1" applyAlignment="1" applyProtection="1">
      <alignment horizontal="center" vertical="center"/>
      <protection locked="0"/>
    </xf>
    <xf numFmtId="0" fontId="9" fillId="2" borderId="0" xfId="0" applyFont="1" applyFill="1" applyBorder="1" applyAlignment="1">
      <alignment horizontal="left" vertical="center" indent="1"/>
    </xf>
    <xf numFmtId="0" fontId="0" fillId="2" borderId="0" xfId="0" applyFill="1" applyBorder="1" applyAlignment="1">
      <alignment horizontal="center" vertical="center" wrapText="1"/>
    </xf>
    <xf numFmtId="164" fontId="1" fillId="2" borderId="0" xfId="0" applyNumberFormat="1" applyFont="1" applyFill="1" applyBorder="1" applyAlignment="1">
      <alignment horizontal="left" vertical="center" indent="1"/>
    </xf>
    <xf numFmtId="0" fontId="3" fillId="2" borderId="0" xfId="0" applyFont="1" applyFill="1" applyBorder="1" applyAlignment="1">
      <alignment horizontal="center" vertical="center" wrapText="1"/>
    </xf>
    <xf numFmtId="0" fontId="1" fillId="2" borderId="1" xfId="0" applyFont="1" applyFill="1" applyBorder="1" applyAlignment="1">
      <alignment horizontal="center" vertical="center"/>
    </xf>
    <xf numFmtId="0" fontId="9" fillId="8" borderId="16" xfId="0" applyFont="1" applyFill="1" applyBorder="1" applyAlignment="1">
      <alignment horizontal="center" vertical="center" wrapText="1"/>
    </xf>
    <xf numFmtId="0" fontId="2" fillId="8" borderId="13" xfId="0" quotePrefix="1" applyFont="1" applyFill="1" applyBorder="1" applyAlignment="1">
      <alignment vertical="center"/>
    </xf>
    <xf numFmtId="0" fontId="1" fillId="8" borderId="13" xfId="0" applyFont="1" applyFill="1" applyBorder="1" applyAlignment="1">
      <alignment vertical="center"/>
    </xf>
    <xf numFmtId="0" fontId="1" fillId="8" borderId="11" xfId="0" applyFont="1" applyFill="1" applyBorder="1" applyAlignment="1">
      <alignment vertical="center"/>
    </xf>
    <xf numFmtId="0" fontId="9" fillId="8" borderId="2" xfId="0" applyFont="1" applyFill="1" applyBorder="1" applyAlignment="1">
      <alignment horizontal="center" vertical="center" wrapText="1"/>
    </xf>
    <xf numFmtId="0" fontId="0" fillId="8" borderId="12" xfId="0" applyFill="1" applyBorder="1" applyAlignment="1">
      <alignment vertical="center"/>
    </xf>
    <xf numFmtId="0" fontId="1" fillId="8" borderId="12" xfId="0" applyFont="1" applyFill="1" applyBorder="1" applyAlignment="1">
      <alignment vertical="center"/>
    </xf>
    <xf numFmtId="0" fontId="1" fillId="8" borderId="5" xfId="0" applyFont="1" applyFill="1" applyBorder="1" applyAlignment="1">
      <alignment vertical="center"/>
    </xf>
    <xf numFmtId="0" fontId="3" fillId="2" borderId="0" xfId="0" applyFont="1" applyFill="1" applyBorder="1" applyAlignment="1" applyProtection="1">
      <alignment horizontal="right" vertical="center" wrapText="1"/>
    </xf>
    <xf numFmtId="0" fontId="1" fillId="6" borderId="58" xfId="0" applyFont="1" applyFill="1" applyBorder="1" applyAlignment="1" applyProtection="1">
      <alignment vertical="center"/>
    </xf>
    <xf numFmtId="0" fontId="27" fillId="2" borderId="0" xfId="0"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xf>
    <xf numFmtId="0" fontId="1" fillId="6" borderId="4" xfId="0" applyFont="1" applyFill="1" applyBorder="1" applyAlignment="1" applyProtection="1">
      <alignment vertical="center"/>
    </xf>
    <xf numFmtId="0" fontId="1" fillId="6" borderId="0" xfId="0" applyFont="1" applyFill="1" applyBorder="1" applyAlignment="1" applyProtection="1">
      <alignment vertical="center"/>
    </xf>
    <xf numFmtId="0" fontId="1" fillId="2" borderId="32" xfId="0" applyFont="1" applyFill="1" applyBorder="1" applyAlignment="1">
      <alignment horizontal="left" vertical="center" indent="1"/>
    </xf>
    <xf numFmtId="0" fontId="1" fillId="6" borderId="0" xfId="0" quotePrefix="1" applyFont="1" applyFill="1" applyBorder="1" applyAlignment="1" applyProtection="1">
      <alignment horizontal="left" vertical="center" wrapText="1"/>
    </xf>
    <xf numFmtId="0" fontId="10" fillId="2" borderId="0" xfId="0" applyFont="1" applyFill="1" applyBorder="1" applyAlignment="1">
      <alignment horizontal="center"/>
    </xf>
    <xf numFmtId="0" fontId="2" fillId="2" borderId="2"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5" xfId="0" applyFont="1" applyFill="1" applyBorder="1" applyAlignment="1">
      <alignment horizontal="left" vertical="center" wrapText="1"/>
    </xf>
    <xf numFmtId="49" fontId="18" fillId="2" borderId="42" xfId="0" applyNumberFormat="1" applyFont="1" applyFill="1" applyBorder="1" applyAlignment="1">
      <alignment horizontal="center" vertical="center" wrapText="1"/>
    </xf>
    <xf numFmtId="49" fontId="18" fillId="2" borderId="52" xfId="0" applyNumberFormat="1"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2" fillId="2" borderId="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0" xfId="0" applyFont="1" applyFill="1" applyBorder="1" applyAlignment="1">
      <alignment horizontal="left" wrapText="1"/>
    </xf>
    <xf numFmtId="0" fontId="4" fillId="2" borderId="0" xfId="0" applyFont="1" applyFill="1" applyBorder="1" applyAlignment="1">
      <alignment horizontal="left" wrapText="1"/>
    </xf>
    <xf numFmtId="0" fontId="2" fillId="2" borderId="12" xfId="0" applyFont="1" applyFill="1" applyBorder="1" applyAlignment="1">
      <alignment horizontal="left" wrapText="1"/>
    </xf>
    <xf numFmtId="0" fontId="4" fillId="2" borderId="12" xfId="0" applyFont="1" applyFill="1" applyBorder="1" applyAlignment="1">
      <alignment horizontal="left" wrapText="1"/>
    </xf>
    <xf numFmtId="0" fontId="2" fillId="6" borderId="9" xfId="0" applyFont="1" applyFill="1" applyBorder="1" applyAlignment="1">
      <alignment horizontal="center" vertical="center"/>
    </xf>
    <xf numFmtId="0" fontId="2" fillId="6" borderId="8" xfId="0" applyFont="1" applyFill="1" applyBorder="1" applyAlignment="1">
      <alignment horizontal="center" vertical="center"/>
    </xf>
    <xf numFmtId="0" fontId="11" fillId="3" borderId="13" xfId="0" applyFont="1" applyFill="1" applyBorder="1" applyAlignment="1">
      <alignment horizontal="left" vertical="center"/>
    </xf>
    <xf numFmtId="0" fontId="11" fillId="3" borderId="0" xfId="0" applyFont="1" applyFill="1" applyBorder="1" applyAlignment="1">
      <alignment horizontal="left" vertical="center"/>
    </xf>
    <xf numFmtId="0" fontId="2" fillId="6" borderId="7" xfId="0" applyFont="1" applyFill="1" applyBorder="1" applyAlignment="1">
      <alignment horizontal="center" vertical="center"/>
    </xf>
    <xf numFmtId="0" fontId="8" fillId="4" borderId="9"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2" borderId="13" xfId="0" applyFont="1" applyFill="1" applyBorder="1" applyAlignment="1">
      <alignment horizontal="left" vertical="top" wrapText="1"/>
    </xf>
    <xf numFmtId="0" fontId="2"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2" fillId="2" borderId="12" xfId="0" applyFont="1" applyFill="1" applyBorder="1" applyAlignment="1">
      <alignment horizontal="left" vertical="center"/>
    </xf>
    <xf numFmtId="0" fontId="4" fillId="2" borderId="12" xfId="0" applyFont="1" applyFill="1" applyBorder="1" applyAlignment="1">
      <alignment horizontal="left" vertical="center"/>
    </xf>
    <xf numFmtId="0" fontId="11" fillId="3" borderId="7" xfId="0" applyFont="1" applyFill="1" applyBorder="1" applyAlignment="1">
      <alignment horizontal="left" vertical="center"/>
    </xf>
    <xf numFmtId="0" fontId="11" fillId="3" borderId="8" xfId="0" applyFont="1" applyFill="1" applyBorder="1" applyAlignment="1">
      <alignment horizontal="left" vertical="center"/>
    </xf>
    <xf numFmtId="0" fontId="2" fillId="2" borderId="12" xfId="0" applyFont="1" applyFill="1" applyBorder="1" applyAlignment="1">
      <alignment horizontal="left" vertical="center" wrapText="1" indent="1"/>
    </xf>
    <xf numFmtId="0" fontId="4" fillId="2" borderId="12" xfId="0" applyFont="1" applyFill="1" applyBorder="1" applyAlignment="1">
      <alignment horizontal="left" vertical="center" wrapText="1" indent="1"/>
    </xf>
    <xf numFmtId="0" fontId="1" fillId="2" borderId="35" xfId="0" applyFont="1" applyFill="1" applyBorder="1" applyAlignment="1" applyProtection="1">
      <alignment horizontal="center" vertical="center" wrapText="1"/>
    </xf>
    <xf numFmtId="164" fontId="2" fillId="8" borderId="55" xfId="0" quotePrefix="1" applyNumberFormat="1" applyFont="1" applyFill="1" applyBorder="1" applyAlignment="1">
      <alignment horizontal="center" vertical="center" wrapText="1"/>
    </xf>
    <xf numFmtId="164" fontId="2" fillId="8" borderId="13" xfId="0" quotePrefix="1" applyNumberFormat="1" applyFont="1" applyFill="1" applyBorder="1" applyAlignment="1">
      <alignment horizontal="center" vertical="center" wrapText="1"/>
    </xf>
    <xf numFmtId="164" fontId="2" fillId="8" borderId="48" xfId="0" quotePrefix="1" applyNumberFormat="1" applyFont="1" applyFill="1" applyBorder="1" applyAlignment="1">
      <alignment horizontal="center" vertical="center" wrapText="1"/>
    </xf>
    <xf numFmtId="164" fontId="2" fillId="8" borderId="56" xfId="0" quotePrefix="1" applyNumberFormat="1" applyFont="1" applyFill="1" applyBorder="1" applyAlignment="1">
      <alignment horizontal="center" vertical="center" wrapText="1"/>
    </xf>
    <xf numFmtId="164" fontId="2" fillId="8" borderId="12" xfId="0" quotePrefix="1" applyNumberFormat="1" applyFont="1" applyFill="1" applyBorder="1" applyAlignment="1">
      <alignment horizontal="center" vertical="center" wrapText="1"/>
    </xf>
    <xf numFmtId="164" fontId="2" fillId="8" borderId="57" xfId="0" quotePrefix="1" applyNumberFormat="1" applyFont="1" applyFill="1" applyBorder="1" applyAlignment="1">
      <alignment horizontal="center" vertical="center" wrapText="1"/>
    </xf>
    <xf numFmtId="0" fontId="2" fillId="2" borderId="12"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2" xfId="0" applyFont="1" applyFill="1" applyBorder="1" applyAlignment="1">
      <alignment horizontal="left" vertical="center" wrapText="1"/>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0" fillId="2" borderId="0" xfId="0" applyFont="1" applyFill="1" applyBorder="1" applyAlignment="1">
      <alignment horizontal="right" vertical="center"/>
    </xf>
    <xf numFmtId="0" fontId="2" fillId="6" borderId="8" xfId="0" applyFont="1" applyFill="1" applyBorder="1" applyAlignment="1">
      <alignment horizontal="center" vertical="center" wrapText="1"/>
    </xf>
    <xf numFmtId="0" fontId="2" fillId="2" borderId="9" xfId="0" applyFont="1" applyFill="1" applyBorder="1" applyAlignment="1">
      <alignment horizontal="righ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16" fillId="4" borderId="21" xfId="0" applyFont="1" applyFill="1" applyBorder="1" applyAlignment="1">
      <alignment horizontal="center" vertical="center"/>
    </xf>
    <xf numFmtId="0" fontId="16" fillId="4" borderId="53" xfId="0" applyFont="1" applyFill="1" applyBorder="1" applyAlignment="1">
      <alignment horizontal="center" vertical="center"/>
    </xf>
    <xf numFmtId="0" fontId="4" fillId="2" borderId="0" xfId="0" applyFont="1" applyFill="1" applyBorder="1" applyAlignment="1">
      <alignment horizontal="right" vertical="center"/>
    </xf>
    <xf numFmtId="0" fontId="0" fillId="0" borderId="0" xfId="0" applyBorder="1" applyAlignment="1">
      <alignment vertical="center"/>
    </xf>
    <xf numFmtId="0" fontId="4" fillId="0" borderId="0" xfId="0" applyFont="1" applyBorder="1" applyAlignment="1">
      <alignment vertical="center"/>
    </xf>
    <xf numFmtId="0" fontId="2" fillId="2" borderId="12" xfId="0" applyNumberFormat="1" applyFont="1" applyFill="1" applyBorder="1" applyAlignment="1">
      <alignment horizontal="left" vertical="top" wrapText="1"/>
    </xf>
    <xf numFmtId="0" fontId="0" fillId="2" borderId="12" xfId="0" applyNumberFormat="1" applyFill="1" applyBorder="1" applyAlignment="1">
      <alignment horizontal="left" vertical="top" wrapText="1"/>
    </xf>
    <xf numFmtId="0" fontId="2" fillId="2" borderId="0" xfId="0" applyNumberFormat="1" applyFont="1" applyFill="1" applyBorder="1" applyAlignment="1">
      <alignment horizontal="left" vertical="top" wrapText="1"/>
    </xf>
    <xf numFmtId="0" fontId="0" fillId="2" borderId="0" xfId="0" applyNumberFormat="1" applyFill="1" applyBorder="1" applyAlignment="1">
      <alignment horizontal="left" vertical="top" wrapText="1"/>
    </xf>
    <xf numFmtId="0" fontId="0" fillId="2" borderId="0" xfId="0" applyFill="1" applyBorder="1" applyAlignment="1">
      <alignment horizontal="left" vertical="top" wrapText="1"/>
    </xf>
    <xf numFmtId="0" fontId="4" fillId="2" borderId="0" xfId="0" applyFont="1" applyFill="1" applyBorder="1" applyAlignment="1" applyProtection="1">
      <alignment horizontal="right" vertical="center"/>
      <protection locked="0"/>
    </xf>
    <xf numFmtId="9" fontId="4" fillId="2" borderId="26" xfId="0" applyNumberFormat="1" applyFont="1" applyFill="1" applyBorder="1" applyAlignment="1">
      <alignment horizontal="left" vertical="center" wrapText="1"/>
    </xf>
    <xf numFmtId="9" fontId="4" fillId="2" borderId="43" xfId="0" applyNumberFormat="1" applyFont="1" applyFill="1" applyBorder="1" applyAlignment="1">
      <alignment horizontal="left" vertical="center" wrapText="1"/>
    </xf>
    <xf numFmtId="3" fontId="2" fillId="2" borderId="0" xfId="0" applyNumberFormat="1" applyFont="1" applyFill="1" applyBorder="1" applyAlignment="1">
      <alignment horizontal="left" vertical="top" wrapText="1"/>
    </xf>
    <xf numFmtId="3" fontId="4" fillId="2" borderId="0" xfId="0" applyNumberFormat="1" applyFont="1" applyFill="1" applyBorder="1" applyAlignment="1">
      <alignment horizontal="left" vertical="top" wrapText="1"/>
    </xf>
    <xf numFmtId="0" fontId="2" fillId="2" borderId="12" xfId="0" applyNumberFormat="1" applyFont="1" applyFill="1" applyBorder="1" applyAlignment="1">
      <alignment horizontal="left" vertical="center" wrapText="1"/>
    </xf>
    <xf numFmtId="0" fontId="0" fillId="2" borderId="12" xfId="0" applyNumberFormat="1" applyFill="1" applyBorder="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E25"/>
  <sheetViews>
    <sheetView tabSelected="1" view="pageBreakPreview" zoomScaleNormal="100" zoomScaleSheetLayoutView="100" workbookViewId="0">
      <selection activeCell="D6" sqref="D6"/>
    </sheetView>
  </sheetViews>
  <sheetFormatPr defaultRowHeight="12.75"/>
  <cols>
    <col min="1" max="1" width="2.5703125" customWidth="1"/>
    <col min="2" max="2" width="3.5703125" customWidth="1"/>
    <col min="3" max="3" width="23.85546875" style="12" customWidth="1"/>
    <col min="4" max="4" width="49.42578125" customWidth="1"/>
    <col min="5" max="5" width="3.5703125" customWidth="1"/>
  </cols>
  <sheetData>
    <row r="1" spans="2:5" ht="13.5" thickBot="1"/>
    <row r="2" spans="2:5" s="3" customFormat="1" ht="18" customHeight="1">
      <c r="B2" s="86"/>
      <c r="C2" s="142" t="s">
        <v>175</v>
      </c>
      <c r="D2" s="142"/>
      <c r="E2" s="53"/>
    </row>
    <row r="3" spans="2:5" s="3" customFormat="1" ht="18" customHeight="1">
      <c r="B3" s="88"/>
      <c r="C3" s="146" t="s">
        <v>195</v>
      </c>
      <c r="D3" s="146"/>
      <c r="E3" s="89"/>
    </row>
    <row r="4" spans="2:5" s="3" customFormat="1" ht="18" customHeight="1">
      <c r="B4" s="88"/>
      <c r="C4" s="146" t="s">
        <v>188</v>
      </c>
      <c r="D4" s="146"/>
      <c r="E4" s="89"/>
    </row>
    <row r="5" spans="2:5" ht="13.5" thickBot="1">
      <c r="B5" s="77"/>
      <c r="C5" s="15"/>
      <c r="D5" s="14"/>
      <c r="E5" s="90"/>
    </row>
    <row r="6" spans="2:5" ht="15.75" thickBot="1">
      <c r="B6" s="77"/>
      <c r="C6" s="128" t="s">
        <v>5</v>
      </c>
      <c r="D6" s="289"/>
      <c r="E6" s="91"/>
    </row>
    <row r="7" spans="2:5">
      <c r="B7" s="77"/>
      <c r="C7" s="147"/>
      <c r="D7" s="147"/>
      <c r="E7" s="78"/>
    </row>
    <row r="8" spans="2:5" ht="18">
      <c r="B8" s="77"/>
      <c r="C8" s="92" t="s">
        <v>14</v>
      </c>
      <c r="D8" s="93"/>
      <c r="E8" s="78"/>
    </row>
    <row r="9" spans="2:5" ht="13.5" customHeight="1">
      <c r="B9" s="77"/>
      <c r="C9" s="148"/>
      <c r="D9" s="148"/>
      <c r="E9" s="78"/>
    </row>
    <row r="10" spans="2:5" ht="18">
      <c r="B10" s="77"/>
      <c r="C10" s="92" t="s">
        <v>4</v>
      </c>
      <c r="D10" s="94"/>
      <c r="E10" s="78"/>
    </row>
    <row r="11" spans="2:5" ht="15">
      <c r="B11" s="77"/>
      <c r="C11" s="398"/>
      <c r="D11" s="398"/>
      <c r="E11" s="78"/>
    </row>
    <row r="12" spans="2:5" ht="20.100000000000001" customHeight="1">
      <c r="B12" s="77"/>
      <c r="C12" s="125" t="s">
        <v>104</v>
      </c>
      <c r="D12" s="126" t="s">
        <v>3</v>
      </c>
      <c r="E12" s="78"/>
    </row>
    <row r="13" spans="2:5" ht="20.100000000000001" customHeight="1">
      <c r="B13" s="77"/>
      <c r="C13" s="95">
        <v>1</v>
      </c>
      <c r="D13" s="124" t="s">
        <v>189</v>
      </c>
      <c r="E13" s="78"/>
    </row>
    <row r="14" spans="2:5" ht="20.100000000000001" customHeight="1">
      <c r="B14" s="77"/>
      <c r="C14" s="95">
        <v>2</v>
      </c>
      <c r="D14" s="288" t="s">
        <v>190</v>
      </c>
      <c r="E14" s="78"/>
    </row>
    <row r="15" spans="2:5" ht="20.100000000000001" customHeight="1">
      <c r="B15" s="77"/>
      <c r="C15" s="95">
        <v>3</v>
      </c>
      <c r="D15" s="288" t="s">
        <v>13</v>
      </c>
      <c r="E15" s="78"/>
    </row>
    <row r="16" spans="2:5" ht="20.100000000000001" customHeight="1">
      <c r="B16" s="77"/>
      <c r="C16" s="95">
        <v>4</v>
      </c>
      <c r="D16" s="288" t="s">
        <v>237</v>
      </c>
      <c r="E16" s="78"/>
    </row>
    <row r="17" spans="2:5" ht="20.100000000000001" customHeight="1">
      <c r="B17" s="77"/>
      <c r="C17" s="95">
        <v>5</v>
      </c>
      <c r="D17" s="288" t="s">
        <v>191</v>
      </c>
      <c r="E17" s="78"/>
    </row>
    <row r="18" spans="2:5" ht="20.100000000000001" customHeight="1">
      <c r="B18" s="77"/>
      <c r="C18" s="95">
        <v>6</v>
      </c>
      <c r="D18" s="288" t="s">
        <v>92</v>
      </c>
      <c r="E18" s="78"/>
    </row>
    <row r="19" spans="2:5" ht="20.100000000000001" customHeight="1">
      <c r="B19" s="77"/>
      <c r="C19" s="95">
        <v>6.1</v>
      </c>
      <c r="D19" s="288" t="s">
        <v>238</v>
      </c>
      <c r="E19" s="78"/>
    </row>
    <row r="20" spans="2:5" ht="20.100000000000001" customHeight="1">
      <c r="B20" s="77"/>
      <c r="C20" s="95">
        <v>6.2</v>
      </c>
      <c r="D20" s="288" t="s">
        <v>81</v>
      </c>
      <c r="E20" s="78"/>
    </row>
    <row r="21" spans="2:5" ht="20.100000000000001" customHeight="1">
      <c r="B21" s="77"/>
      <c r="C21" s="95">
        <v>7</v>
      </c>
      <c r="D21" s="288" t="s">
        <v>93</v>
      </c>
      <c r="E21" s="78"/>
    </row>
    <row r="22" spans="2:5" ht="20.100000000000001" customHeight="1">
      <c r="B22" s="77"/>
      <c r="C22" s="95">
        <v>8</v>
      </c>
      <c r="D22" s="288" t="s">
        <v>192</v>
      </c>
      <c r="E22" s="78"/>
    </row>
    <row r="23" spans="2:5" ht="20.100000000000001" customHeight="1">
      <c r="B23" s="77"/>
      <c r="C23" s="95">
        <v>9</v>
      </c>
      <c r="D23" s="288" t="s">
        <v>193</v>
      </c>
      <c r="E23" s="78"/>
    </row>
    <row r="24" spans="2:5" ht="20.100000000000001" customHeight="1" thickBot="1">
      <c r="B24" s="234"/>
      <c r="C24" s="235"/>
      <c r="D24" s="236"/>
      <c r="E24" s="237"/>
    </row>
    <row r="25" spans="2:5" s="4" customFormat="1" ht="14.25" customHeight="1">
      <c r="B25" s="231"/>
      <c r="C25" s="232"/>
      <c r="D25" s="232"/>
      <c r="E25" s="233"/>
    </row>
  </sheetData>
  <sheetProtection sheet="1" objects="1" scenarios="1"/>
  <mergeCells count="1">
    <mergeCell ref="C11:D11"/>
  </mergeCells>
  <phoneticPr fontId="3" type="noConversion"/>
  <hyperlinks>
    <hyperlink ref="D14" location="'2 ETC Instructions'!A1" display="ETC Instructions &amp; Overview "/>
    <hyperlink ref="D15" location="'3 ETC Lane Count'!A1" display="ETC Effective Lane Count"/>
    <hyperlink ref="D16" location="'4 ETC Subsystem Pricing Summary'!A1" display="ETC Subsystem Pricing Summary"/>
    <hyperlink ref="D17" location="'5 ETC Transponder Prices'!A1" display="ETC Transponder Price"/>
    <hyperlink ref="D18" location="'6 ETC Subsystem Component Price'!A1" display="ETC Subsystem Component Prices"/>
    <hyperlink ref="D19" location="'6.1 ETC Spare Parts Listing'!A1" display="ETC Subsystem Spare Parts Listing"/>
    <hyperlink ref="D20" location="'6.2 ETC Subsystem Warranty '!A1" display="ETC Subsystem Warranty"/>
    <hyperlink ref="D21" location="'7 ETC Subsystem Maintenance'!A1" display="ETC Subsystem Maintenance"/>
    <hyperlink ref="D22" location="'8 ETC Labor Rates'!A1" display="ETC Labor Rates"/>
    <hyperlink ref="D23" location="'9 ETC Progress Payments'!A1" display="ETC Progress Payments"/>
  </hyperlinks>
  <printOptions horizontalCentered="1"/>
  <pageMargins left="0.75" right="0.75" top="1" bottom="1" header="0.5" footer="0.5"/>
  <pageSetup orientation="portrait" r:id="rId1"/>
  <headerFooter alignWithMargins="0">
    <oddHeader>&amp;L&amp;"Arial,Bold"&amp;12NCTA Triangle Expressway
ETC Technology  RFP&amp;R&amp;"Arial,Bold"&amp;12Price Proposal</oddHeader>
    <oddFooter>&amp;L&amp;F&amp;C&amp;P&amp;R&amp;A</oddFooter>
  </headerFooter>
</worksheet>
</file>

<file path=xl/worksheets/sheet10.xml><?xml version="1.0" encoding="utf-8"?>
<worksheet xmlns="http://schemas.openxmlformats.org/spreadsheetml/2006/main" xmlns:r="http://schemas.openxmlformats.org/officeDocument/2006/relationships">
  <dimension ref="B1:J25"/>
  <sheetViews>
    <sheetView view="pageBreakPreview" zoomScaleNormal="100" workbookViewId="0">
      <selection activeCell="E6" sqref="E6:I6"/>
    </sheetView>
  </sheetViews>
  <sheetFormatPr defaultRowHeight="12.75"/>
  <cols>
    <col min="1" max="1" width="1.7109375" customWidth="1"/>
    <col min="2" max="2" width="3.5703125" customWidth="1"/>
    <col min="4" max="4" width="19.140625" customWidth="1"/>
    <col min="10" max="10" width="3.5703125" customWidth="1"/>
  </cols>
  <sheetData>
    <row r="1" spans="2:10" ht="13.5" thickBot="1"/>
    <row r="2" spans="2:10" ht="18" customHeight="1">
      <c r="B2" s="74"/>
      <c r="C2" s="142" t="s">
        <v>175</v>
      </c>
      <c r="D2" s="142"/>
      <c r="E2" s="142"/>
      <c r="F2" s="142"/>
      <c r="G2" s="142"/>
      <c r="H2" s="142"/>
      <c r="I2" s="142"/>
      <c r="J2" s="45"/>
    </row>
    <row r="3" spans="2:10" ht="18" customHeight="1" thickBot="1">
      <c r="B3" s="75"/>
      <c r="C3" s="146" t="s">
        <v>195</v>
      </c>
      <c r="D3" s="145"/>
      <c r="E3" s="145"/>
      <c r="F3" s="145"/>
      <c r="G3" s="145"/>
      <c r="H3" s="145"/>
      <c r="I3" s="145"/>
      <c r="J3" s="76"/>
    </row>
    <row r="4" spans="2:10" ht="18" customHeight="1">
      <c r="B4" s="113"/>
      <c r="C4" s="142" t="s">
        <v>186</v>
      </c>
      <c r="D4" s="142"/>
      <c r="E4" s="142"/>
      <c r="F4" s="142"/>
      <c r="G4" s="142"/>
      <c r="H4" s="142"/>
      <c r="I4" s="142"/>
      <c r="J4" s="114"/>
    </row>
    <row r="5" spans="2:10" ht="13.5" customHeight="1" thickBot="1">
      <c r="B5" s="77"/>
      <c r="C5" s="49"/>
      <c r="D5" s="49"/>
      <c r="E5" s="49"/>
      <c r="F5" s="49"/>
      <c r="G5" s="49"/>
      <c r="H5" s="49"/>
      <c r="I5" s="49"/>
      <c r="J5" s="78"/>
    </row>
    <row r="6" spans="2:10" ht="16.5" customHeight="1" thickBot="1">
      <c r="B6" s="77"/>
      <c r="C6" s="49"/>
      <c r="D6" s="115" t="s">
        <v>5</v>
      </c>
      <c r="E6" s="424">
        <f>'1 ETC Title'!D6</f>
        <v>0</v>
      </c>
      <c r="F6" s="425"/>
      <c r="G6" s="425"/>
      <c r="H6" s="425"/>
      <c r="I6" s="449"/>
      <c r="J6" s="78"/>
    </row>
    <row r="7" spans="2:10" ht="13.5" customHeight="1" thickBot="1">
      <c r="B7" s="77"/>
      <c r="C7" s="143"/>
      <c r="D7" s="143"/>
      <c r="E7" s="143"/>
      <c r="F7" s="143"/>
      <c r="G7" s="143"/>
      <c r="H7" s="143"/>
      <c r="I7" s="143"/>
      <c r="J7" s="78"/>
    </row>
    <row r="8" spans="2:10" ht="26.25" customHeight="1" thickBot="1">
      <c r="B8" s="30"/>
      <c r="C8" s="453" t="s">
        <v>80</v>
      </c>
      <c r="D8" s="454"/>
      <c r="E8" s="79" t="s">
        <v>44</v>
      </c>
      <c r="F8" s="79" t="s">
        <v>45</v>
      </c>
      <c r="G8" s="79" t="s">
        <v>46</v>
      </c>
      <c r="H8" s="79" t="s">
        <v>47</v>
      </c>
      <c r="I8" s="79" t="s">
        <v>48</v>
      </c>
      <c r="J8" s="78"/>
    </row>
    <row r="9" spans="2:10" ht="19.5" customHeight="1">
      <c r="B9" s="30">
        <v>1</v>
      </c>
      <c r="C9" s="455" t="s">
        <v>69</v>
      </c>
      <c r="D9" s="456"/>
      <c r="E9" s="328"/>
      <c r="F9" s="329"/>
      <c r="G9" s="329"/>
      <c r="H9" s="329"/>
      <c r="I9" s="330"/>
      <c r="J9" s="78"/>
    </row>
    <row r="10" spans="2:10" ht="19.5" customHeight="1">
      <c r="B10" s="30">
        <v>2</v>
      </c>
      <c r="C10" s="455" t="s">
        <v>70</v>
      </c>
      <c r="D10" s="456"/>
      <c r="E10" s="331"/>
      <c r="F10" s="332"/>
      <c r="G10" s="332"/>
      <c r="H10" s="332"/>
      <c r="I10" s="333"/>
      <c r="J10" s="78"/>
    </row>
    <row r="11" spans="2:10" ht="19.5" customHeight="1">
      <c r="B11" s="30">
        <v>3</v>
      </c>
      <c r="C11" s="455" t="s">
        <v>71</v>
      </c>
      <c r="D11" s="456"/>
      <c r="E11" s="331"/>
      <c r="F11" s="332"/>
      <c r="G11" s="332"/>
      <c r="H11" s="332"/>
      <c r="I11" s="333"/>
      <c r="J11" s="78"/>
    </row>
    <row r="12" spans="2:10" ht="19.5" customHeight="1">
      <c r="B12" s="30">
        <v>4</v>
      </c>
      <c r="C12" s="455" t="s">
        <v>72</v>
      </c>
      <c r="D12" s="456"/>
      <c r="E12" s="331"/>
      <c r="F12" s="332"/>
      <c r="G12" s="332"/>
      <c r="H12" s="332"/>
      <c r="I12" s="333"/>
      <c r="J12" s="78"/>
    </row>
    <row r="13" spans="2:10" ht="19.5" customHeight="1">
      <c r="B13" s="30">
        <v>5</v>
      </c>
      <c r="C13" s="455" t="s">
        <v>73</v>
      </c>
      <c r="D13" s="456"/>
      <c r="E13" s="331"/>
      <c r="F13" s="332"/>
      <c r="G13" s="332"/>
      <c r="H13" s="332"/>
      <c r="I13" s="333"/>
      <c r="J13" s="78"/>
    </row>
    <row r="14" spans="2:10" ht="19.5" customHeight="1">
      <c r="B14" s="30">
        <v>6</v>
      </c>
      <c r="C14" s="455" t="s">
        <v>74</v>
      </c>
      <c r="D14" s="456"/>
      <c r="E14" s="331"/>
      <c r="F14" s="332"/>
      <c r="G14" s="332"/>
      <c r="H14" s="332"/>
      <c r="I14" s="333"/>
      <c r="J14" s="78"/>
    </row>
    <row r="15" spans="2:10" ht="19.5" customHeight="1">
      <c r="B15" s="30">
        <v>7</v>
      </c>
      <c r="C15" s="455" t="s">
        <v>75</v>
      </c>
      <c r="D15" s="456"/>
      <c r="E15" s="331"/>
      <c r="F15" s="332"/>
      <c r="G15" s="332"/>
      <c r="H15" s="332"/>
      <c r="I15" s="333"/>
      <c r="J15" s="78"/>
    </row>
    <row r="16" spans="2:10" ht="19.5" customHeight="1">
      <c r="B16" s="30">
        <v>8</v>
      </c>
      <c r="C16" s="455" t="s">
        <v>76</v>
      </c>
      <c r="D16" s="456"/>
      <c r="E16" s="331"/>
      <c r="F16" s="332"/>
      <c r="G16" s="332"/>
      <c r="H16" s="332"/>
      <c r="I16" s="333"/>
      <c r="J16" s="78"/>
    </row>
    <row r="17" spans="2:10" ht="19.5" customHeight="1">
      <c r="B17" s="30">
        <v>9</v>
      </c>
      <c r="C17" s="455" t="s">
        <v>77</v>
      </c>
      <c r="D17" s="456"/>
      <c r="E17" s="331"/>
      <c r="F17" s="332"/>
      <c r="G17" s="332"/>
      <c r="H17" s="332"/>
      <c r="I17" s="333"/>
      <c r="J17" s="78"/>
    </row>
    <row r="18" spans="2:10" ht="19.5" customHeight="1">
      <c r="B18" s="30">
        <v>10</v>
      </c>
      <c r="C18" s="455" t="s">
        <v>78</v>
      </c>
      <c r="D18" s="456"/>
      <c r="E18" s="331"/>
      <c r="F18" s="332"/>
      <c r="G18" s="332"/>
      <c r="H18" s="332"/>
      <c r="I18" s="333"/>
      <c r="J18" s="78"/>
    </row>
    <row r="19" spans="2:10" ht="19.5" customHeight="1">
      <c r="B19" s="30">
        <v>11</v>
      </c>
      <c r="C19" s="455" t="s">
        <v>79</v>
      </c>
      <c r="D19" s="457"/>
      <c r="E19" s="331"/>
      <c r="F19" s="332"/>
      <c r="G19" s="332"/>
      <c r="H19" s="332"/>
      <c r="I19" s="333"/>
      <c r="J19" s="78"/>
    </row>
    <row r="20" spans="2:10" ht="19.5" customHeight="1">
      <c r="B20" s="30">
        <v>12</v>
      </c>
      <c r="C20" s="463"/>
      <c r="D20" s="463"/>
      <c r="E20" s="331"/>
      <c r="F20" s="332"/>
      <c r="G20" s="332"/>
      <c r="H20" s="332"/>
      <c r="I20" s="333"/>
      <c r="J20" s="78"/>
    </row>
    <row r="21" spans="2:10" ht="19.5" customHeight="1">
      <c r="B21" s="30">
        <v>13</v>
      </c>
      <c r="C21" s="463"/>
      <c r="D21" s="463"/>
      <c r="E21" s="331"/>
      <c r="F21" s="332"/>
      <c r="G21" s="332"/>
      <c r="H21" s="332"/>
      <c r="I21" s="333"/>
      <c r="J21" s="78"/>
    </row>
    <row r="22" spans="2:10" ht="19.5" customHeight="1" thickBot="1">
      <c r="B22" s="30">
        <v>14</v>
      </c>
      <c r="C22" s="463"/>
      <c r="D22" s="463"/>
      <c r="E22" s="334"/>
      <c r="F22" s="335"/>
      <c r="G22" s="335"/>
      <c r="H22" s="335"/>
      <c r="I22" s="336"/>
      <c r="J22" s="78"/>
    </row>
    <row r="23" spans="2:10" ht="13.5" customHeight="1">
      <c r="B23" s="77"/>
      <c r="C23" s="407" t="s">
        <v>164</v>
      </c>
      <c r="D23" s="462"/>
      <c r="E23" s="462"/>
      <c r="F23" s="462"/>
      <c r="G23" s="462"/>
      <c r="H23" s="462"/>
      <c r="I23" s="462"/>
      <c r="J23" s="78"/>
    </row>
    <row r="24" spans="2:10" ht="28.5" customHeight="1">
      <c r="B24" s="77"/>
      <c r="C24" s="460" t="s">
        <v>165</v>
      </c>
      <c r="D24" s="461"/>
      <c r="E24" s="461"/>
      <c r="F24" s="461"/>
      <c r="G24" s="461"/>
      <c r="H24" s="461"/>
      <c r="I24" s="461"/>
      <c r="J24" s="251"/>
    </row>
    <row r="25" spans="2:10" ht="56.25" customHeight="1" thickBot="1">
      <c r="B25" s="234"/>
      <c r="C25" s="458" t="s">
        <v>166</v>
      </c>
      <c r="D25" s="459"/>
      <c r="E25" s="459"/>
      <c r="F25" s="459"/>
      <c r="G25" s="459"/>
      <c r="H25" s="459"/>
      <c r="I25" s="459"/>
      <c r="J25" s="247"/>
    </row>
  </sheetData>
  <sheetProtection sheet="1" objects="1" scenarios="1"/>
  <mergeCells count="19">
    <mergeCell ref="C25:I25"/>
    <mergeCell ref="C24:I24"/>
    <mergeCell ref="C10:D10"/>
    <mergeCell ref="C11:D11"/>
    <mergeCell ref="C23:I23"/>
    <mergeCell ref="C20:D20"/>
    <mergeCell ref="C21:D21"/>
    <mergeCell ref="C22:D22"/>
    <mergeCell ref="C13:D13"/>
    <mergeCell ref="E6:I6"/>
    <mergeCell ref="C8:D8"/>
    <mergeCell ref="C18:D18"/>
    <mergeCell ref="C19:D19"/>
    <mergeCell ref="C16:D16"/>
    <mergeCell ref="C17:D17"/>
    <mergeCell ref="C14:D14"/>
    <mergeCell ref="C15:D15"/>
    <mergeCell ref="C12:D12"/>
    <mergeCell ref="C9:D9"/>
  </mergeCells>
  <phoneticPr fontId="3" type="noConversion"/>
  <printOptions horizontalCentered="1"/>
  <pageMargins left="0.75" right="0.75" top="1" bottom="1" header="0.5" footer="0.5"/>
  <pageSetup orientation="portrait" r:id="rId1"/>
  <headerFooter alignWithMargins="0">
    <oddHeader>&amp;L&amp;"Arial,Bold"&amp;12NCTA Triangle Expressway
ETC Technology RFP&amp;R&amp;"Arial,Bold"&amp;12Price Proposal</oddHeader>
    <oddFooter>&amp;L&amp;F&amp;C&amp;P&amp;R&amp;A</oddFooter>
  </headerFooter>
</worksheet>
</file>

<file path=xl/worksheets/sheet11.xml><?xml version="1.0" encoding="utf-8"?>
<worksheet xmlns="http://schemas.openxmlformats.org/spreadsheetml/2006/main" xmlns:r="http://schemas.openxmlformats.org/officeDocument/2006/relationships">
  <dimension ref="A1:I95"/>
  <sheetViews>
    <sheetView view="pageBreakPreview" zoomScale="145" zoomScaleNormal="100" zoomScaleSheetLayoutView="145" workbookViewId="0">
      <selection activeCell="C17" sqref="C17"/>
    </sheetView>
  </sheetViews>
  <sheetFormatPr defaultColWidth="9.140625" defaultRowHeight="12.75"/>
  <cols>
    <col min="1" max="2" width="1.7109375" style="1" customWidth="1"/>
    <col min="3" max="3" width="33.85546875" style="6" customWidth="1"/>
    <col min="4" max="8" width="9.28515625" style="1" customWidth="1"/>
    <col min="9" max="9" width="1.7109375" style="1" customWidth="1"/>
    <col min="10" max="16384" width="9.140625" style="1"/>
  </cols>
  <sheetData>
    <row r="1" spans="2:9" ht="13.5" thickBot="1"/>
    <row r="2" spans="2:9" ht="18" customHeight="1">
      <c r="B2" s="96"/>
      <c r="C2" s="142" t="s">
        <v>175</v>
      </c>
      <c r="D2" s="142"/>
      <c r="E2" s="142"/>
      <c r="F2" s="142"/>
      <c r="G2" s="142"/>
      <c r="H2" s="142"/>
      <c r="I2" s="98"/>
    </row>
    <row r="3" spans="2:9" ht="18" customHeight="1">
      <c r="B3" s="97"/>
      <c r="C3" s="146" t="s">
        <v>195</v>
      </c>
      <c r="D3" s="146"/>
      <c r="E3" s="146"/>
      <c r="F3" s="146"/>
      <c r="G3" s="146"/>
      <c r="H3" s="146"/>
      <c r="I3" s="99"/>
    </row>
    <row r="4" spans="2:9" ht="18" customHeight="1">
      <c r="B4" s="97"/>
      <c r="C4" s="146" t="s">
        <v>187</v>
      </c>
      <c r="D4" s="146"/>
      <c r="E4" s="146"/>
      <c r="F4" s="146"/>
      <c r="G4" s="146"/>
      <c r="H4" s="146"/>
      <c r="I4" s="99"/>
    </row>
    <row r="5" spans="2:9" ht="13.5" customHeight="1" thickBot="1">
      <c r="B5" s="54"/>
      <c r="C5" s="49"/>
      <c r="D5" s="49"/>
      <c r="E5" s="49"/>
      <c r="F5" s="49"/>
      <c r="G5" s="49"/>
      <c r="H5" s="49"/>
      <c r="I5" s="90"/>
    </row>
    <row r="6" spans="2:9" s="3" customFormat="1" ht="12.75" customHeight="1">
      <c r="B6" s="100"/>
      <c r="C6" s="259" t="s">
        <v>24</v>
      </c>
      <c r="D6" s="260" t="s">
        <v>25</v>
      </c>
      <c r="E6" s="260" t="s">
        <v>25</v>
      </c>
      <c r="F6" s="260" t="s">
        <v>26</v>
      </c>
      <c r="G6" s="260" t="s">
        <v>26</v>
      </c>
      <c r="H6" s="261" t="s">
        <v>27</v>
      </c>
      <c r="I6" s="32"/>
    </row>
    <row r="7" spans="2:9" s="3" customFormat="1" ht="24.95" customHeight="1">
      <c r="B7" s="101"/>
      <c r="C7" s="262" t="s">
        <v>28</v>
      </c>
      <c r="D7" s="103" t="s">
        <v>29</v>
      </c>
      <c r="E7" s="103" t="s">
        <v>30</v>
      </c>
      <c r="F7" s="103" t="s">
        <v>31</v>
      </c>
      <c r="G7" s="103" t="s">
        <v>32</v>
      </c>
      <c r="H7" s="263" t="s">
        <v>33</v>
      </c>
      <c r="I7" s="32"/>
    </row>
    <row r="8" spans="2:9" s="3" customFormat="1" ht="12.75" customHeight="1">
      <c r="B8" s="102"/>
      <c r="C8" s="264" t="s">
        <v>95</v>
      </c>
      <c r="D8" s="167">
        <v>0.05</v>
      </c>
      <c r="E8" s="167">
        <v>0.2</v>
      </c>
      <c r="F8" s="167">
        <v>0.25</v>
      </c>
      <c r="G8" s="167">
        <v>0.4</v>
      </c>
      <c r="H8" s="265">
        <v>0.1</v>
      </c>
      <c r="I8" s="32"/>
    </row>
    <row r="9" spans="2:9" s="3" customFormat="1" ht="12.75" customHeight="1">
      <c r="B9" s="102"/>
      <c r="C9" s="264" t="s">
        <v>86</v>
      </c>
      <c r="D9" s="167">
        <v>0.05</v>
      </c>
      <c r="E9" s="167">
        <v>0.2</v>
      </c>
      <c r="F9" s="167">
        <v>0.25</v>
      </c>
      <c r="G9" s="167">
        <v>0.4</v>
      </c>
      <c r="H9" s="265">
        <v>0.1</v>
      </c>
      <c r="I9" s="32"/>
    </row>
    <row r="10" spans="2:9" s="3" customFormat="1" ht="12.75" customHeight="1">
      <c r="B10" s="102"/>
      <c r="C10" s="264" t="s">
        <v>87</v>
      </c>
      <c r="D10" s="167">
        <v>0.05</v>
      </c>
      <c r="E10" s="167"/>
      <c r="F10" s="167"/>
      <c r="G10" s="167">
        <v>0.85</v>
      </c>
      <c r="H10" s="265">
        <v>0.1</v>
      </c>
      <c r="I10" s="32"/>
    </row>
    <row r="11" spans="2:9" s="3" customFormat="1" ht="12.75" customHeight="1">
      <c r="B11" s="102"/>
      <c r="C11" s="264" t="s">
        <v>96</v>
      </c>
      <c r="D11" s="167">
        <v>0.05</v>
      </c>
      <c r="E11" s="167">
        <v>0.85</v>
      </c>
      <c r="F11" s="167"/>
      <c r="G11" s="167"/>
      <c r="H11" s="265">
        <v>0.1</v>
      </c>
      <c r="I11" s="32"/>
    </row>
    <row r="12" spans="2:9" s="3" customFormat="1" ht="12.75" customHeight="1">
      <c r="B12" s="102"/>
      <c r="C12" s="264" t="s">
        <v>97</v>
      </c>
      <c r="D12" s="167"/>
      <c r="E12" s="167"/>
      <c r="F12" s="167"/>
      <c r="G12" s="167"/>
      <c r="H12" s="265">
        <v>1</v>
      </c>
      <c r="I12" s="32"/>
    </row>
    <row r="13" spans="2:9" s="3" customFormat="1" ht="12.75" customHeight="1">
      <c r="B13" s="102"/>
      <c r="C13" s="264" t="s">
        <v>17</v>
      </c>
      <c r="D13" s="167"/>
      <c r="E13" s="167"/>
      <c r="F13" s="167">
        <v>0.9</v>
      </c>
      <c r="G13" s="167"/>
      <c r="H13" s="265">
        <v>0.1</v>
      </c>
      <c r="I13" s="32"/>
    </row>
    <row r="14" spans="2:9" s="3" customFormat="1" ht="12.75" customHeight="1">
      <c r="B14" s="102"/>
      <c r="C14" s="264" t="s">
        <v>18</v>
      </c>
      <c r="D14" s="167"/>
      <c r="E14" s="167"/>
      <c r="F14" s="167"/>
      <c r="G14" s="167">
        <v>0.9</v>
      </c>
      <c r="H14" s="265">
        <v>0.1</v>
      </c>
      <c r="I14" s="32"/>
    </row>
    <row r="15" spans="2:9" s="3" customFormat="1" ht="12.75" customHeight="1">
      <c r="B15" s="102"/>
      <c r="C15" s="264" t="s">
        <v>19</v>
      </c>
      <c r="D15" s="167"/>
      <c r="E15" s="167"/>
      <c r="F15" s="167"/>
      <c r="G15" s="167"/>
      <c r="H15" s="265">
        <v>1</v>
      </c>
      <c r="I15" s="32"/>
    </row>
    <row r="16" spans="2:9" s="3" customFormat="1" ht="12.75" customHeight="1">
      <c r="B16" s="102"/>
      <c r="C16" s="264" t="s">
        <v>20</v>
      </c>
      <c r="D16" s="167"/>
      <c r="E16" s="167"/>
      <c r="F16" s="167"/>
      <c r="G16" s="167"/>
      <c r="H16" s="265">
        <v>1</v>
      </c>
      <c r="I16" s="32"/>
    </row>
    <row r="17" spans="1:9" s="3" customFormat="1" ht="12.75" customHeight="1">
      <c r="B17" s="102"/>
      <c r="C17" s="264" t="s">
        <v>90</v>
      </c>
      <c r="D17" s="167"/>
      <c r="E17" s="167"/>
      <c r="F17" s="167"/>
      <c r="G17" s="167">
        <v>0.5</v>
      </c>
      <c r="H17" s="265">
        <v>0.5</v>
      </c>
      <c r="I17" s="32"/>
    </row>
    <row r="18" spans="1:9" s="3" customFormat="1" ht="12.75" customHeight="1">
      <c r="B18" s="102"/>
      <c r="C18" s="266" t="s">
        <v>81</v>
      </c>
      <c r="D18" s="167"/>
      <c r="E18" s="167"/>
      <c r="F18" s="167"/>
      <c r="G18" s="167"/>
      <c r="H18" s="265">
        <v>1</v>
      </c>
      <c r="I18" s="32"/>
    </row>
    <row r="19" spans="1:9" s="3" customFormat="1" ht="24.75" customHeight="1" thickBot="1">
      <c r="B19" s="102"/>
      <c r="C19" s="267" t="s">
        <v>93</v>
      </c>
      <c r="D19" s="464" t="s">
        <v>91</v>
      </c>
      <c r="E19" s="464"/>
      <c r="F19" s="464"/>
      <c r="G19" s="464"/>
      <c r="H19" s="465"/>
      <c r="I19" s="32"/>
    </row>
    <row r="20" spans="1:9" s="3" customFormat="1" ht="13.5" customHeight="1">
      <c r="B20" s="102"/>
      <c r="C20" s="466" t="s">
        <v>159</v>
      </c>
      <c r="D20" s="467"/>
      <c r="E20" s="467"/>
      <c r="F20" s="467"/>
      <c r="G20" s="467"/>
      <c r="H20" s="467"/>
      <c r="I20" s="32"/>
    </row>
    <row r="21" spans="1:9" s="3" customFormat="1" ht="42.75" customHeight="1" thickBot="1">
      <c r="B21" s="246"/>
      <c r="C21" s="468" t="s">
        <v>236</v>
      </c>
      <c r="D21" s="469"/>
      <c r="E21" s="469"/>
      <c r="F21" s="469"/>
      <c r="G21" s="469"/>
      <c r="H21" s="469"/>
      <c r="I21" s="240"/>
    </row>
    <row r="22" spans="1:9" customFormat="1" ht="12.75" customHeight="1"/>
    <row r="23" spans="1:9" s="20" customFormat="1" ht="12.75" customHeight="1">
      <c r="A23"/>
      <c r="B23"/>
      <c r="C23"/>
      <c r="D23"/>
      <c r="E23"/>
      <c r="F23"/>
      <c r="G23"/>
      <c r="H23"/>
    </row>
    <row r="24" spans="1:9" s="20" customFormat="1" ht="12.75" customHeight="1">
      <c r="B24"/>
      <c r="C24"/>
      <c r="D24"/>
      <c r="E24"/>
      <c r="F24"/>
      <c r="G24"/>
      <c r="H24"/>
    </row>
    <row r="25" spans="1:9" s="20" customFormat="1" ht="12.75" customHeight="1">
      <c r="B25" s="13"/>
      <c r="C25"/>
      <c r="D25"/>
      <c r="E25"/>
      <c r="F25"/>
      <c r="G25"/>
      <c r="H25"/>
    </row>
    <row r="26" spans="1:9" s="20" customFormat="1" ht="12.75" customHeight="1">
      <c r="B26"/>
      <c r="C26"/>
      <c r="D26"/>
      <c r="E26"/>
      <c r="F26"/>
      <c r="G26"/>
      <c r="H26"/>
    </row>
    <row r="27" spans="1:9" s="20" customFormat="1" ht="12.75" customHeight="1">
      <c r="B27"/>
      <c r="C27"/>
      <c r="D27"/>
      <c r="E27"/>
      <c r="F27"/>
      <c r="G27"/>
      <c r="H27"/>
    </row>
    <row r="28" spans="1:9" s="20" customFormat="1" ht="12.75" customHeight="1">
      <c r="B28"/>
      <c r="C28"/>
      <c r="D28"/>
      <c r="E28"/>
      <c r="F28"/>
      <c r="G28"/>
      <c r="H28"/>
    </row>
    <row r="29" spans="1:9" s="20" customFormat="1" ht="12.75" customHeight="1">
      <c r="B29"/>
      <c r="C29"/>
      <c r="D29"/>
      <c r="E29"/>
      <c r="F29"/>
      <c r="G29"/>
      <c r="H29"/>
    </row>
    <row r="30" spans="1:9" s="20" customFormat="1" ht="12.75" customHeight="1">
      <c r="B30"/>
      <c r="C30"/>
      <c r="D30"/>
      <c r="E30"/>
      <c r="F30"/>
      <c r="G30"/>
      <c r="H30"/>
    </row>
    <row r="31" spans="1:9" s="20" customFormat="1" ht="12.75" customHeight="1">
      <c r="B31"/>
      <c r="C31"/>
      <c r="D31"/>
      <c r="E31"/>
      <c r="F31"/>
      <c r="G31"/>
      <c r="H31"/>
    </row>
    <row r="32" spans="1:9" s="20" customFormat="1" ht="12.75" customHeight="1">
      <c r="B32"/>
      <c r="C32"/>
      <c r="D32"/>
      <c r="E32"/>
      <c r="F32"/>
      <c r="G32"/>
      <c r="H32"/>
    </row>
    <row r="33" spans="1:9" s="20" customFormat="1" ht="12.75" customHeight="1">
      <c r="B33"/>
      <c r="C33"/>
      <c r="D33"/>
      <c r="E33"/>
      <c r="F33"/>
      <c r="G33"/>
      <c r="H33"/>
    </row>
    <row r="34" spans="1:9" s="20" customFormat="1" ht="12.75" customHeight="1">
      <c r="B34"/>
      <c r="C34"/>
      <c r="D34"/>
      <c r="E34"/>
      <c r="F34"/>
      <c r="G34"/>
      <c r="H34"/>
    </row>
    <row r="35" spans="1:9" s="21" customFormat="1" ht="12.75" customHeight="1"/>
    <row r="36" spans="1:9" s="21" customFormat="1" ht="12.75" customHeight="1"/>
    <row r="37" spans="1:9" s="21" customFormat="1" ht="12.75" customHeight="1"/>
    <row r="38" spans="1:9" s="21" customFormat="1" ht="12.75" customHeight="1"/>
    <row r="39" spans="1:9" s="21" customFormat="1" ht="12.75" customHeight="1"/>
    <row r="40" spans="1:9" s="21" customFormat="1" ht="12.75" customHeight="1"/>
    <row r="41" spans="1:9" s="21" customFormat="1" ht="12.75" customHeight="1"/>
    <row r="42" spans="1:9" s="21" customFormat="1" ht="12.75" customHeight="1"/>
    <row r="43" spans="1:9" s="21" customFormat="1" ht="12.75" customHeight="1">
      <c r="B43"/>
      <c r="C43"/>
      <c r="D43"/>
      <c r="E43"/>
      <c r="F43"/>
      <c r="G43"/>
      <c r="H43"/>
      <c r="I43"/>
    </row>
    <row r="44" spans="1:9" s="20" customFormat="1" ht="12.75" customHeight="1">
      <c r="A44" s="21"/>
      <c r="B44"/>
      <c r="C44"/>
      <c r="D44"/>
      <c r="E44"/>
      <c r="F44"/>
      <c r="G44"/>
      <c r="H44"/>
      <c r="I44"/>
    </row>
    <row r="45" spans="1:9" s="20" customFormat="1" ht="12.75" customHeight="1">
      <c r="B45"/>
      <c r="C45"/>
      <c r="D45"/>
      <c r="E45"/>
      <c r="F45"/>
      <c r="G45"/>
      <c r="H45"/>
      <c r="I45"/>
    </row>
    <row r="46" spans="1:9" s="20" customFormat="1" ht="12.75" customHeight="1">
      <c r="B46"/>
      <c r="C46"/>
      <c r="D46"/>
      <c r="E46"/>
      <c r="F46"/>
      <c r="G46"/>
      <c r="H46"/>
      <c r="I46"/>
    </row>
    <row r="47" spans="1:9" s="20" customFormat="1" ht="12.75" customHeight="1">
      <c r="B47"/>
      <c r="C47"/>
      <c r="D47"/>
      <c r="E47"/>
      <c r="F47"/>
      <c r="G47"/>
      <c r="H47"/>
      <c r="I47"/>
    </row>
    <row r="48" spans="1:9" ht="12.75" customHeight="1">
      <c r="A48" s="20"/>
      <c r="I48" s="20"/>
    </row>
    <row r="49" spans="9:9" ht="12.75" customHeight="1">
      <c r="I49" s="20"/>
    </row>
    <row r="50" spans="9:9" ht="12.75" customHeight="1">
      <c r="I50" s="20"/>
    </row>
    <row r="51" spans="9:9" ht="12.75" customHeight="1">
      <c r="I51" s="20"/>
    </row>
    <row r="52" spans="9:9" ht="12.75" customHeight="1">
      <c r="I52" s="20"/>
    </row>
    <row r="53" spans="9:9" ht="12.75" customHeight="1">
      <c r="I53" s="20"/>
    </row>
    <row r="54" spans="9:9" ht="12.75" customHeight="1">
      <c r="I54" s="20"/>
    </row>
    <row r="55" spans="9:9" ht="12.75" customHeight="1">
      <c r="I55" s="20"/>
    </row>
    <row r="56" spans="9:9" ht="12.75" customHeight="1">
      <c r="I56" s="20"/>
    </row>
    <row r="57" spans="9:9" ht="12.75" customHeight="1">
      <c r="I57" s="20"/>
    </row>
    <row r="58" spans="9:9" ht="12.75" customHeight="1">
      <c r="I58" s="20"/>
    </row>
    <row r="59" spans="9:9" ht="12.75" customHeight="1">
      <c r="I59" s="20"/>
    </row>
    <row r="60" spans="9:9" ht="12.75" customHeight="1">
      <c r="I60" s="20"/>
    </row>
    <row r="61" spans="9:9" ht="12.75" customHeight="1"/>
    <row r="62" spans="9:9" ht="12.75" customHeight="1"/>
    <row r="63" spans="9:9" ht="12.75" customHeight="1"/>
    <row r="64" spans="9:9" ht="12.75" customHeight="1"/>
    <row r="65" spans="1:3" ht="12.75" customHeight="1"/>
    <row r="66" spans="1:3" ht="12.75" customHeight="1"/>
    <row r="67" spans="1:3" ht="12.75" customHeight="1"/>
    <row r="68" spans="1:3" ht="12.75" customHeight="1"/>
    <row r="69" spans="1:3" ht="12.75" customHeight="1"/>
    <row r="70" spans="1:3" ht="12.75" customHeight="1"/>
    <row r="71" spans="1:3" ht="12.75" customHeight="1"/>
    <row r="72" spans="1:3" ht="12.75" customHeight="1"/>
    <row r="73" spans="1:3" ht="12.75" customHeight="1"/>
    <row r="74" spans="1:3" ht="12.75" customHeight="1"/>
    <row r="75" spans="1:3" ht="12.75" customHeight="1"/>
    <row r="76" spans="1:3" ht="12.75" customHeight="1"/>
    <row r="77" spans="1:3" ht="12.75" customHeight="1"/>
    <row r="78" spans="1:3" ht="12.75" customHeight="1"/>
    <row r="79" spans="1:3" s="20" customFormat="1" ht="12.75" customHeight="1">
      <c r="A79" s="1"/>
      <c r="C79" s="22"/>
    </row>
    <row r="80" spans="1:3" s="20" customFormat="1" ht="12.75" customHeight="1">
      <c r="C80" s="22"/>
    </row>
    <row r="81" spans="1:3" s="20" customFormat="1" ht="12.75" customHeight="1">
      <c r="C81" s="22"/>
    </row>
    <row r="82" spans="1:3" s="20" customFormat="1" ht="12.75" customHeight="1">
      <c r="C82" s="22"/>
    </row>
    <row r="83" spans="1:3" s="20" customFormat="1" ht="12.75" customHeight="1">
      <c r="C83" s="22"/>
    </row>
    <row r="84" spans="1:3" s="20" customFormat="1" ht="12.75" customHeight="1">
      <c r="C84" s="22"/>
    </row>
    <row r="85" spans="1:3" s="20" customFormat="1" ht="12.75" customHeight="1">
      <c r="C85" s="22"/>
    </row>
    <row r="86" spans="1:3" s="20" customFormat="1" ht="12.75" customHeight="1">
      <c r="C86" s="22"/>
    </row>
    <row r="87" spans="1:3" s="20" customFormat="1" ht="12.75" customHeight="1">
      <c r="C87" s="22"/>
    </row>
    <row r="88" spans="1:3" s="20" customFormat="1" ht="12.75" customHeight="1">
      <c r="C88" s="22"/>
    </row>
    <row r="89" spans="1:3" s="20" customFormat="1" ht="12.75" customHeight="1">
      <c r="C89" s="22"/>
    </row>
    <row r="90" spans="1:3" s="20" customFormat="1" ht="12.75" customHeight="1">
      <c r="C90" s="22"/>
    </row>
    <row r="91" spans="1:3" s="20" customFormat="1" ht="12.75" customHeight="1">
      <c r="C91" s="22"/>
    </row>
    <row r="92" spans="1:3" s="20" customFormat="1" ht="12.75" customHeight="1">
      <c r="C92" s="22"/>
    </row>
    <row r="93" spans="1:3" s="20" customFormat="1" ht="12.75" customHeight="1">
      <c r="C93" s="22"/>
    </row>
    <row r="94" spans="1:3" s="20" customFormat="1" ht="12.75" customHeight="1">
      <c r="C94" s="22"/>
    </row>
    <row r="95" spans="1:3">
      <c r="A95" s="20"/>
    </row>
  </sheetData>
  <sheetProtection sheet="1" objects="1" scenarios="1"/>
  <mergeCells count="3">
    <mergeCell ref="D19:H19"/>
    <mergeCell ref="C20:H20"/>
    <mergeCell ref="C21:H21"/>
  </mergeCells>
  <phoneticPr fontId="3" type="noConversion"/>
  <printOptions horizontalCentered="1"/>
  <pageMargins left="0.45" right="0.43" top="1" bottom="1" header="0.5" footer="0.5"/>
  <pageSetup orientation="portrait" r:id="rId1"/>
  <headerFooter alignWithMargins="0">
    <oddHeader xml:space="preserve">&amp;L&amp;"Arial,Bold"&amp;12NCTA Triangle Expressway
ETC Technology RFP&amp;R&amp;"Arial,Bold"&amp;12Price Proposal&amp;"Arial,Regular"&amp;10
</oddHeader>
    <oddFooter>&amp;L&amp;F&amp;C&amp;P&amp;R&amp;A</oddFooter>
  </headerFooter>
</worksheet>
</file>

<file path=xl/worksheets/sheet2.xml><?xml version="1.0" encoding="utf-8"?>
<worksheet xmlns="http://schemas.openxmlformats.org/spreadsheetml/2006/main" xmlns:r="http://schemas.openxmlformats.org/officeDocument/2006/relationships">
  <dimension ref="B1:F53"/>
  <sheetViews>
    <sheetView view="pageBreakPreview" zoomScaleNormal="100" zoomScaleSheetLayoutView="100" workbookViewId="0">
      <selection activeCell="C11" sqref="C11"/>
    </sheetView>
  </sheetViews>
  <sheetFormatPr defaultColWidth="9.140625" defaultRowHeight="12.75"/>
  <cols>
    <col min="1" max="1" width="1.7109375" style="1" customWidth="1"/>
    <col min="2" max="2" width="2.28515625" style="2" customWidth="1"/>
    <col min="3" max="3" width="77.5703125" style="1" customWidth="1"/>
    <col min="4" max="4" width="1.7109375" style="2" customWidth="1"/>
    <col min="5" max="16384" width="9.140625" style="1"/>
  </cols>
  <sheetData>
    <row r="1" spans="2:6" ht="13.5" thickBot="1"/>
    <row r="2" spans="2:6" s="3" customFormat="1" ht="18" customHeight="1" thickBot="1">
      <c r="B2" s="86"/>
      <c r="C2" s="142" t="s">
        <v>175</v>
      </c>
      <c r="D2" s="105"/>
    </row>
    <row r="3" spans="2:6" s="3" customFormat="1" ht="18" customHeight="1" thickTop="1">
      <c r="B3" s="106"/>
      <c r="C3" s="146" t="s">
        <v>195</v>
      </c>
      <c r="D3" s="107"/>
    </row>
    <row r="4" spans="2:6" s="3" customFormat="1" ht="18" customHeight="1">
      <c r="B4" s="88"/>
      <c r="C4" s="85" t="s">
        <v>118</v>
      </c>
      <c r="D4" s="89"/>
    </row>
    <row r="5" spans="2:6" s="4" customFormat="1" ht="12.75" customHeight="1">
      <c r="B5" s="108"/>
      <c r="C5" s="118" t="s">
        <v>7</v>
      </c>
      <c r="D5" s="32"/>
    </row>
    <row r="6" spans="2:6" s="4" customFormat="1" ht="52.5" customHeight="1">
      <c r="B6" s="109">
        <v>1</v>
      </c>
      <c r="C6" s="179" t="s">
        <v>161</v>
      </c>
      <c r="D6" s="32"/>
      <c r="F6" s="178"/>
    </row>
    <row r="7" spans="2:6" s="4" customFormat="1" ht="6" customHeight="1">
      <c r="B7" s="108"/>
      <c r="C7" s="9"/>
      <c r="D7" s="32"/>
    </row>
    <row r="8" spans="2:6" s="4" customFormat="1" ht="15.75" customHeight="1">
      <c r="B8" s="109">
        <v>2</v>
      </c>
      <c r="C8" s="117" t="s">
        <v>82</v>
      </c>
      <c r="D8" s="32"/>
    </row>
    <row r="9" spans="2:6" s="4" customFormat="1" ht="6" customHeight="1">
      <c r="B9" s="108"/>
      <c r="C9" s="9"/>
      <c r="D9" s="32"/>
    </row>
    <row r="10" spans="2:6" s="4" customFormat="1" ht="30" customHeight="1">
      <c r="B10" s="109">
        <v>3</v>
      </c>
      <c r="C10" s="119" t="s">
        <v>162</v>
      </c>
      <c r="D10" s="32"/>
    </row>
    <row r="11" spans="2:6" s="4" customFormat="1" ht="42" customHeight="1">
      <c r="B11" s="108"/>
      <c r="C11" s="120" t="s">
        <v>151</v>
      </c>
      <c r="D11" s="32"/>
    </row>
    <row r="12" spans="2:6" s="4" customFormat="1" ht="55.15" customHeight="1">
      <c r="B12" s="108"/>
      <c r="C12" s="277" t="s">
        <v>219</v>
      </c>
      <c r="D12" s="32"/>
    </row>
    <row r="13" spans="2:6" s="4" customFormat="1" ht="6" customHeight="1">
      <c r="B13" s="108"/>
      <c r="C13" s="9"/>
      <c r="D13" s="32"/>
    </row>
    <row r="14" spans="2:6" s="4" customFormat="1" ht="15.75" customHeight="1">
      <c r="B14" s="109">
        <v>4</v>
      </c>
      <c r="C14" s="117" t="s">
        <v>157</v>
      </c>
      <c r="D14" s="32"/>
    </row>
    <row r="15" spans="2:6" s="4" customFormat="1" ht="6" customHeight="1">
      <c r="B15" s="108"/>
      <c r="C15" s="9"/>
      <c r="D15" s="32"/>
    </row>
    <row r="16" spans="2:6" s="4" customFormat="1" ht="12.75" customHeight="1">
      <c r="B16" s="108"/>
      <c r="C16" s="117" t="s">
        <v>117</v>
      </c>
      <c r="D16" s="32"/>
    </row>
    <row r="17" spans="2:4" s="4" customFormat="1" ht="12.75" customHeight="1">
      <c r="B17" s="108"/>
      <c r="C17" s="122" t="s">
        <v>6</v>
      </c>
      <c r="D17" s="32"/>
    </row>
    <row r="18" spans="2:4" s="4" customFormat="1" ht="6" customHeight="1">
      <c r="B18" s="108"/>
      <c r="C18" s="122"/>
      <c r="D18" s="32"/>
    </row>
    <row r="19" spans="2:4" s="4" customFormat="1" ht="12.75" customHeight="1">
      <c r="B19" s="108"/>
      <c r="C19" s="121" t="s">
        <v>119</v>
      </c>
      <c r="D19" s="32"/>
    </row>
    <row r="20" spans="2:4" s="4" customFormat="1" ht="12.75" customHeight="1">
      <c r="B20" s="108"/>
      <c r="C20" s="122" t="s">
        <v>120</v>
      </c>
      <c r="D20" s="32"/>
    </row>
    <row r="21" spans="2:4" s="4" customFormat="1" ht="6" customHeight="1">
      <c r="B21" s="108"/>
      <c r="C21" s="9"/>
      <c r="D21" s="32"/>
    </row>
    <row r="22" spans="2:4" s="4" customFormat="1" ht="12.75" customHeight="1">
      <c r="B22" s="108"/>
      <c r="C22" s="104" t="s">
        <v>121</v>
      </c>
      <c r="D22" s="32"/>
    </row>
    <row r="23" spans="2:4" s="4" customFormat="1" ht="25.5" customHeight="1">
      <c r="B23" s="108"/>
      <c r="C23" s="122" t="s">
        <v>153</v>
      </c>
      <c r="D23" s="32"/>
    </row>
    <row r="24" spans="2:4" s="4" customFormat="1" ht="6" customHeight="1">
      <c r="B24" s="108"/>
      <c r="C24" s="10"/>
      <c r="D24" s="32"/>
    </row>
    <row r="25" spans="2:4" s="4" customFormat="1" ht="12.75" customHeight="1">
      <c r="B25" s="108"/>
      <c r="C25" s="104" t="s">
        <v>106</v>
      </c>
      <c r="D25" s="32"/>
    </row>
    <row r="26" spans="2:4" s="4" customFormat="1" ht="17.25" customHeight="1">
      <c r="B26" s="108"/>
      <c r="C26" s="287" t="s">
        <v>220</v>
      </c>
      <c r="D26" s="32"/>
    </row>
    <row r="27" spans="2:4" s="4" customFormat="1" ht="6" customHeight="1">
      <c r="B27" s="108"/>
      <c r="C27" s="10"/>
      <c r="D27" s="32"/>
    </row>
    <row r="28" spans="2:4" s="4" customFormat="1" ht="6" customHeight="1">
      <c r="B28" s="108"/>
      <c r="C28" s="10"/>
      <c r="D28" s="32"/>
    </row>
    <row r="29" spans="2:4" s="4" customFormat="1" ht="12.75" customHeight="1">
      <c r="B29" s="108"/>
      <c r="C29" s="278" t="s">
        <v>221</v>
      </c>
      <c r="D29" s="32"/>
    </row>
    <row r="30" spans="2:4" s="4" customFormat="1" ht="25.5" customHeight="1">
      <c r="B30" s="108"/>
      <c r="C30" s="122" t="s">
        <v>99</v>
      </c>
      <c r="D30" s="32"/>
    </row>
    <row r="31" spans="2:4" s="4" customFormat="1" ht="6" customHeight="1" thickBot="1">
      <c r="B31" s="238"/>
      <c r="C31" s="239"/>
      <c r="D31" s="240"/>
    </row>
    <row r="32" spans="2:4" s="3" customFormat="1" ht="18" customHeight="1" thickBot="1">
      <c r="B32" s="86"/>
      <c r="C32" s="87" t="s">
        <v>61</v>
      </c>
      <c r="D32" s="105"/>
    </row>
    <row r="33" spans="2:4" s="3" customFormat="1" ht="18" customHeight="1" thickTop="1">
      <c r="B33" s="106"/>
      <c r="C33" s="146" t="s">
        <v>195</v>
      </c>
      <c r="D33" s="107"/>
    </row>
    <row r="34" spans="2:4" s="3" customFormat="1" ht="18" customHeight="1">
      <c r="B34" s="88"/>
      <c r="C34" s="85" t="s">
        <v>122</v>
      </c>
      <c r="D34" s="89"/>
    </row>
    <row r="35" spans="2:4" s="4" customFormat="1" ht="6" customHeight="1">
      <c r="B35" s="108"/>
      <c r="C35" s="10"/>
      <c r="D35" s="32"/>
    </row>
    <row r="36" spans="2:4" s="4" customFormat="1" ht="12.75" customHeight="1">
      <c r="B36" s="108"/>
      <c r="C36" s="278" t="s">
        <v>222</v>
      </c>
      <c r="D36" s="32"/>
    </row>
    <row r="37" spans="2:4" s="4" customFormat="1" ht="24.75" customHeight="1">
      <c r="B37" s="108"/>
      <c r="C37" s="122" t="s">
        <v>100</v>
      </c>
      <c r="D37" s="32"/>
    </row>
    <row r="38" spans="2:4" s="4" customFormat="1" ht="6" customHeight="1">
      <c r="B38" s="108"/>
      <c r="C38" s="10"/>
      <c r="D38" s="32"/>
    </row>
    <row r="39" spans="2:4" s="4" customFormat="1" ht="12.75" customHeight="1">
      <c r="B39" s="108"/>
      <c r="C39" s="278" t="s">
        <v>223</v>
      </c>
      <c r="D39" s="32"/>
    </row>
    <row r="40" spans="2:4" s="4" customFormat="1" ht="15.75" customHeight="1">
      <c r="B40" s="108"/>
      <c r="C40" s="123" t="s">
        <v>173</v>
      </c>
      <c r="D40" s="32"/>
    </row>
    <row r="41" spans="2:4" s="4" customFormat="1" ht="6" customHeight="1">
      <c r="B41" s="108"/>
      <c r="C41" s="10"/>
      <c r="D41" s="32"/>
    </row>
    <row r="42" spans="2:4" s="4" customFormat="1" ht="12.75" customHeight="1">
      <c r="B42" s="108"/>
      <c r="C42" s="278" t="s">
        <v>224</v>
      </c>
      <c r="D42" s="32"/>
    </row>
    <row r="43" spans="2:4" s="4" customFormat="1" ht="15.75" customHeight="1">
      <c r="B43" s="108"/>
      <c r="C43" s="123" t="s">
        <v>228</v>
      </c>
      <c r="D43" s="32"/>
    </row>
    <row r="44" spans="2:4" s="4" customFormat="1" ht="6" customHeight="1">
      <c r="B44" s="108"/>
      <c r="C44" s="10"/>
      <c r="D44" s="32"/>
    </row>
    <row r="45" spans="2:4" s="4" customFormat="1" ht="12.75" customHeight="1">
      <c r="B45" s="108"/>
      <c r="C45" s="278" t="s">
        <v>225</v>
      </c>
      <c r="D45" s="32"/>
    </row>
    <row r="46" spans="2:4" s="4" customFormat="1" ht="12.75" customHeight="1">
      <c r="B46" s="108"/>
      <c r="C46" s="123" t="s">
        <v>101</v>
      </c>
      <c r="D46" s="32"/>
    </row>
    <row r="47" spans="2:4" s="4" customFormat="1" ht="6" customHeight="1">
      <c r="B47" s="108"/>
      <c r="C47" s="10"/>
      <c r="D47" s="32"/>
    </row>
    <row r="48" spans="2:4" s="4" customFormat="1" ht="12.75" customHeight="1">
      <c r="B48" s="108"/>
      <c r="C48" s="278" t="s">
        <v>226</v>
      </c>
      <c r="D48" s="32"/>
    </row>
    <row r="49" spans="2:4" s="4" customFormat="1" ht="12.75" customHeight="1">
      <c r="B49" s="108"/>
      <c r="C49" s="123" t="s">
        <v>102</v>
      </c>
      <c r="D49" s="32"/>
    </row>
    <row r="50" spans="2:4" s="4" customFormat="1" ht="6" customHeight="1">
      <c r="B50" s="108"/>
      <c r="C50" s="10"/>
      <c r="D50" s="32"/>
    </row>
    <row r="51" spans="2:4" s="4" customFormat="1" ht="12.75" customHeight="1">
      <c r="B51" s="108"/>
      <c r="C51" s="278" t="s">
        <v>227</v>
      </c>
      <c r="D51" s="32"/>
    </row>
    <row r="52" spans="2:4" s="4" customFormat="1" ht="12.75" customHeight="1">
      <c r="B52" s="108"/>
      <c r="C52" s="123" t="s">
        <v>103</v>
      </c>
      <c r="D52" s="32"/>
    </row>
    <row r="53" spans="2:4" s="4" customFormat="1" ht="6" customHeight="1" thickBot="1">
      <c r="B53" s="238"/>
      <c r="C53" s="239"/>
      <c r="D53" s="240"/>
    </row>
  </sheetData>
  <sheetProtection sheet="1" objects="1" scenarios="1"/>
  <phoneticPr fontId="3" type="noConversion"/>
  <printOptions horizontalCentered="1"/>
  <pageMargins left="0.75" right="0.75" top="1" bottom="1" header="0.5" footer="0.5"/>
  <pageSetup orientation="portrait" r:id="rId1"/>
  <headerFooter alignWithMargins="0">
    <oddHeader>&amp;L&amp;"Arial,Bold"&amp;12NCTA Triangle Expressway
ETC Technology RFP&amp;R&amp;"Arial,Bold"&amp;12Price Proposal</oddHeader>
    <oddFooter>&amp;L&amp;F&amp;C&amp;P&amp;R&amp;A</oddFooter>
  </headerFooter>
  <rowBreaks count="1" manualBreakCount="1">
    <brk id="31" min="1" max="3" man="1"/>
  </rowBreaks>
</worksheet>
</file>

<file path=xl/worksheets/sheet3.xml><?xml version="1.0" encoding="utf-8"?>
<worksheet xmlns="http://schemas.openxmlformats.org/spreadsheetml/2006/main" xmlns:r="http://schemas.openxmlformats.org/officeDocument/2006/relationships">
  <dimension ref="A1:I71"/>
  <sheetViews>
    <sheetView view="pageBreakPreview" zoomScaleNormal="100" zoomScaleSheetLayoutView="100" workbookViewId="0">
      <selection activeCell="I24" sqref="I24"/>
    </sheetView>
  </sheetViews>
  <sheetFormatPr defaultColWidth="9.140625" defaultRowHeight="12.75"/>
  <cols>
    <col min="1" max="1" width="1.7109375" style="1" customWidth="1"/>
    <col min="2" max="2" width="37.140625" style="6" customWidth="1"/>
    <col min="3" max="5" width="7.7109375" style="1" customWidth="1"/>
    <col min="6" max="6" width="8.85546875" style="1" customWidth="1"/>
    <col min="7" max="7" width="8.140625" style="1" customWidth="1"/>
    <col min="8" max="8" width="10.7109375" style="1" customWidth="1"/>
    <col min="9" max="9" width="8.85546875" customWidth="1"/>
    <col min="10" max="16384" width="9.140625" style="1"/>
  </cols>
  <sheetData>
    <row r="1" spans="1:8" ht="13.5" thickBot="1"/>
    <row r="2" spans="1:8" ht="16.5" customHeight="1" thickBot="1">
      <c r="A2" s="3"/>
      <c r="B2" s="142" t="s">
        <v>175</v>
      </c>
      <c r="C2" s="149"/>
      <c r="D2" s="149"/>
      <c r="E2" s="149"/>
      <c r="F2" s="149"/>
      <c r="G2" s="149"/>
      <c r="H2" s="150"/>
    </row>
    <row r="3" spans="1:8" ht="15.75" customHeight="1">
      <c r="A3" s="3"/>
      <c r="B3" s="146" t="s">
        <v>194</v>
      </c>
      <c r="C3" s="151"/>
      <c r="D3" s="151"/>
      <c r="E3" s="151"/>
      <c r="F3" s="151"/>
      <c r="G3" s="151"/>
      <c r="H3" s="73"/>
    </row>
    <row r="4" spans="1:8" ht="16.5" thickBot="1">
      <c r="A4" s="3"/>
      <c r="B4" s="144" t="s">
        <v>124</v>
      </c>
      <c r="C4" s="145"/>
      <c r="D4" s="145"/>
      <c r="E4" s="145"/>
      <c r="F4" s="145"/>
      <c r="G4" s="145"/>
      <c r="H4" s="152"/>
    </row>
    <row r="5" spans="1:8" ht="34.5" thickBot="1">
      <c r="A5" s="3"/>
      <c r="B5" s="34" t="s">
        <v>10</v>
      </c>
      <c r="C5" s="34" t="s">
        <v>154</v>
      </c>
      <c r="D5" s="34" t="s">
        <v>15</v>
      </c>
      <c r="E5" s="34" t="s">
        <v>135</v>
      </c>
      <c r="F5" s="34" t="s">
        <v>156</v>
      </c>
      <c r="G5" s="34" t="s">
        <v>9</v>
      </c>
      <c r="H5" s="34" t="s">
        <v>8</v>
      </c>
    </row>
    <row r="6" spans="1:8">
      <c r="B6" s="168" t="s">
        <v>176</v>
      </c>
      <c r="C6" s="169"/>
      <c r="D6" s="170"/>
      <c r="E6" s="170"/>
      <c r="F6" s="170"/>
      <c r="G6" s="171"/>
      <c r="H6" s="404" t="s">
        <v>239</v>
      </c>
    </row>
    <row r="7" spans="1:8">
      <c r="B7" s="172" t="s">
        <v>200</v>
      </c>
      <c r="C7" s="280" t="s">
        <v>196</v>
      </c>
      <c r="D7" s="174">
        <v>1</v>
      </c>
      <c r="E7" s="174">
        <v>5</v>
      </c>
      <c r="F7" s="174">
        <v>2</v>
      </c>
      <c r="G7" s="174">
        <f>+E7+F7</f>
        <v>7</v>
      </c>
      <c r="H7" s="404"/>
    </row>
    <row r="8" spans="1:8">
      <c r="B8" s="172" t="s">
        <v>201</v>
      </c>
      <c r="C8" s="280" t="s">
        <v>197</v>
      </c>
      <c r="D8" s="174">
        <v>1</v>
      </c>
      <c r="E8" s="174">
        <v>3</v>
      </c>
      <c r="F8" s="174">
        <v>1</v>
      </c>
      <c r="G8" s="174">
        <f>+E8+F8</f>
        <v>4</v>
      </c>
      <c r="H8" s="404"/>
    </row>
    <row r="9" spans="1:8">
      <c r="B9" s="172" t="s">
        <v>204</v>
      </c>
      <c r="C9" s="280" t="s">
        <v>205</v>
      </c>
      <c r="D9" s="174">
        <v>1</v>
      </c>
      <c r="E9" s="174">
        <v>1</v>
      </c>
      <c r="F9" s="174">
        <v>2</v>
      </c>
      <c r="G9" s="174">
        <f>+E9+F9</f>
        <v>3</v>
      </c>
      <c r="H9" s="404"/>
    </row>
    <row r="10" spans="1:8">
      <c r="B10" s="172"/>
      <c r="C10" s="280"/>
      <c r="D10" s="174"/>
      <c r="E10" s="174"/>
      <c r="F10" s="174"/>
      <c r="G10" s="174"/>
      <c r="H10" s="404"/>
    </row>
    <row r="11" spans="1:8">
      <c r="B11" s="168" t="s">
        <v>177</v>
      </c>
      <c r="C11" s="281"/>
      <c r="D11" s="170"/>
      <c r="E11" s="170"/>
      <c r="F11" s="170"/>
      <c r="G11" s="171"/>
      <c r="H11" s="404"/>
    </row>
    <row r="12" spans="1:8">
      <c r="B12" s="172" t="s">
        <v>199</v>
      </c>
      <c r="C12" s="280" t="s">
        <v>202</v>
      </c>
      <c r="D12" s="174">
        <v>1</v>
      </c>
      <c r="E12" s="174">
        <v>6</v>
      </c>
      <c r="F12" s="174">
        <v>2</v>
      </c>
      <c r="G12" s="174">
        <f>+E12+F12</f>
        <v>8</v>
      </c>
      <c r="H12" s="404"/>
    </row>
    <row r="13" spans="1:8">
      <c r="B13" s="172" t="s">
        <v>198</v>
      </c>
      <c r="C13" s="280" t="s">
        <v>203</v>
      </c>
      <c r="D13" s="174">
        <v>1</v>
      </c>
      <c r="E13" s="174">
        <v>3</v>
      </c>
      <c r="F13" s="174">
        <v>1</v>
      </c>
      <c r="G13" s="174">
        <f>+E13+F13</f>
        <v>4</v>
      </c>
      <c r="H13" s="404"/>
    </row>
    <row r="14" spans="1:8">
      <c r="B14" s="168" t="s">
        <v>204</v>
      </c>
      <c r="C14" s="282" t="s">
        <v>206</v>
      </c>
      <c r="D14" s="174">
        <v>1</v>
      </c>
      <c r="E14" s="174">
        <v>2</v>
      </c>
      <c r="F14" s="174">
        <v>2</v>
      </c>
      <c r="G14" s="174">
        <f>+E14+F14</f>
        <v>4</v>
      </c>
      <c r="H14" s="404"/>
    </row>
    <row r="15" spans="1:8">
      <c r="B15" s="172"/>
      <c r="C15" s="173"/>
      <c r="D15" s="174"/>
      <c r="E15" s="174"/>
      <c r="F15" s="174"/>
      <c r="G15" s="174"/>
      <c r="H15" s="404"/>
    </row>
    <row r="16" spans="1:8" s="3" customFormat="1" ht="18" customHeight="1" thickBot="1">
      <c r="B16" s="172"/>
      <c r="C16" s="173"/>
      <c r="D16" s="174"/>
      <c r="E16" s="174"/>
      <c r="F16" s="174"/>
      <c r="G16" s="174"/>
      <c r="H16" s="405"/>
    </row>
    <row r="17" spans="2:9" s="3" customFormat="1" ht="13.5" customHeight="1" thickBot="1">
      <c r="B17" s="168" t="s">
        <v>218</v>
      </c>
      <c r="C17" s="203"/>
      <c r="D17" s="204"/>
      <c r="E17" s="205"/>
      <c r="F17" s="205"/>
      <c r="G17" s="176">
        <f>SUM(G7:G16)</f>
        <v>30</v>
      </c>
      <c r="H17" s="129"/>
    </row>
    <row r="18" spans="2:9">
      <c r="B18" s="206"/>
      <c r="C18" s="207"/>
      <c r="D18" s="207"/>
      <c r="E18" s="207"/>
      <c r="F18" s="207"/>
      <c r="G18" s="207"/>
      <c r="H18" s="208"/>
      <c r="I18" s="1"/>
    </row>
    <row r="19" spans="2:9">
      <c r="B19" s="168" t="s">
        <v>178</v>
      </c>
      <c r="C19" s="169"/>
      <c r="D19" s="170"/>
      <c r="E19" s="170"/>
      <c r="F19" s="170"/>
      <c r="G19" s="175"/>
      <c r="H19" s="402" t="s">
        <v>239</v>
      </c>
      <c r="I19" s="1"/>
    </row>
    <row r="20" spans="2:9">
      <c r="B20" s="172" t="s">
        <v>0</v>
      </c>
      <c r="C20" s="279" t="s">
        <v>207</v>
      </c>
      <c r="D20" s="174">
        <v>1</v>
      </c>
      <c r="E20" s="174">
        <v>2</v>
      </c>
      <c r="F20" s="174">
        <v>2</v>
      </c>
      <c r="G20" s="174">
        <f>+E20+F20</f>
        <v>4</v>
      </c>
      <c r="H20" s="403"/>
      <c r="I20" s="1"/>
    </row>
    <row r="21" spans="2:9">
      <c r="B21" s="172" t="s">
        <v>1</v>
      </c>
      <c r="C21" s="279" t="s">
        <v>208</v>
      </c>
      <c r="D21" s="174">
        <v>1</v>
      </c>
      <c r="E21" s="174">
        <v>2</v>
      </c>
      <c r="F21" s="174">
        <v>2</v>
      </c>
      <c r="G21" s="174">
        <f>+E21+F21</f>
        <v>4</v>
      </c>
      <c r="H21" s="403"/>
      <c r="I21" s="1"/>
    </row>
    <row r="22" spans="2:9">
      <c r="B22" s="168"/>
      <c r="C22" s="169"/>
      <c r="D22" s="170"/>
      <c r="E22" s="170"/>
      <c r="F22" s="170"/>
      <c r="G22" s="171"/>
      <c r="H22" s="403"/>
      <c r="I22" s="1"/>
    </row>
    <row r="23" spans="2:9">
      <c r="B23" s="172"/>
      <c r="C23" s="173"/>
      <c r="D23" s="174"/>
      <c r="E23" s="174"/>
      <c r="F23" s="174"/>
      <c r="G23" s="174"/>
      <c r="H23" s="403"/>
      <c r="I23" s="1"/>
    </row>
    <row r="24" spans="2:9">
      <c r="B24" s="172"/>
      <c r="C24" s="173"/>
      <c r="D24" s="174"/>
      <c r="E24" s="174"/>
      <c r="F24" s="174"/>
      <c r="G24" s="174"/>
      <c r="H24" s="403"/>
      <c r="I24" s="1"/>
    </row>
    <row r="25" spans="2:9">
      <c r="B25" s="168"/>
      <c r="C25" s="169"/>
      <c r="D25" s="170"/>
      <c r="E25" s="170"/>
      <c r="F25" s="170"/>
      <c r="G25" s="171"/>
      <c r="H25" s="403"/>
      <c r="I25" s="1"/>
    </row>
    <row r="26" spans="2:9">
      <c r="B26" s="172"/>
      <c r="C26" s="173"/>
      <c r="D26" s="174"/>
      <c r="E26" s="174"/>
      <c r="F26" s="174"/>
      <c r="G26" s="174"/>
      <c r="H26" s="403"/>
      <c r="I26" s="1"/>
    </row>
    <row r="27" spans="2:9">
      <c r="B27" s="172"/>
      <c r="C27" s="173"/>
      <c r="D27" s="174"/>
      <c r="E27" s="174"/>
      <c r="F27" s="174"/>
      <c r="G27" s="174"/>
      <c r="H27" s="403"/>
      <c r="I27" s="1"/>
    </row>
    <row r="28" spans="2:9">
      <c r="B28" s="168"/>
      <c r="C28" s="169"/>
      <c r="D28" s="170"/>
      <c r="E28" s="170"/>
      <c r="F28" s="170"/>
      <c r="G28" s="171"/>
      <c r="H28" s="403"/>
      <c r="I28" s="1"/>
    </row>
    <row r="29" spans="2:9">
      <c r="B29" s="172"/>
      <c r="C29" s="173"/>
      <c r="D29" s="174"/>
      <c r="E29" s="174"/>
      <c r="F29" s="174"/>
      <c r="G29" s="174"/>
      <c r="H29" s="403"/>
      <c r="I29" s="1"/>
    </row>
    <row r="30" spans="2:9">
      <c r="B30" s="172"/>
      <c r="C30" s="173"/>
      <c r="D30" s="174"/>
      <c r="E30" s="174"/>
      <c r="F30" s="174"/>
      <c r="G30" s="174"/>
      <c r="H30" s="403"/>
      <c r="I30" s="1"/>
    </row>
    <row r="31" spans="2:9">
      <c r="B31" s="168"/>
      <c r="C31" s="169"/>
      <c r="D31" s="170"/>
      <c r="E31" s="170"/>
      <c r="F31" s="170"/>
      <c r="G31" s="171"/>
      <c r="H31" s="403"/>
      <c r="I31" s="1"/>
    </row>
    <row r="32" spans="2:9">
      <c r="B32" s="172"/>
      <c r="C32" s="173"/>
      <c r="D32" s="174"/>
      <c r="E32" s="174"/>
      <c r="F32" s="174"/>
      <c r="G32" s="174"/>
      <c r="H32" s="403"/>
      <c r="I32" s="1"/>
    </row>
    <row r="33" spans="2:9" ht="13.5" thickBot="1">
      <c r="B33" s="172"/>
      <c r="C33" s="173"/>
      <c r="D33" s="174"/>
      <c r="E33" s="174"/>
      <c r="F33" s="174"/>
      <c r="G33" s="174"/>
      <c r="H33" s="403"/>
      <c r="I33" s="1"/>
    </row>
    <row r="34" spans="2:9" ht="13.5" thickBot="1">
      <c r="B34" s="177" t="s">
        <v>218</v>
      </c>
      <c r="C34" s="203"/>
      <c r="D34" s="204"/>
      <c r="E34" s="205"/>
      <c r="F34" s="205"/>
      <c r="G34" s="176">
        <f>SUM(G20:G33)</f>
        <v>8</v>
      </c>
      <c r="H34" s="191"/>
      <c r="I34" s="1"/>
    </row>
    <row r="35" spans="2:9" ht="13.5" thickBot="1">
      <c r="B35" s="209"/>
      <c r="C35" s="11"/>
      <c r="D35" s="11"/>
      <c r="E35" s="11"/>
      <c r="F35" s="11"/>
      <c r="G35" s="205"/>
      <c r="H35" s="210"/>
      <c r="I35" s="1"/>
    </row>
    <row r="36" spans="2:9" ht="13.5" thickBot="1">
      <c r="B36" s="177" t="s">
        <v>125</v>
      </c>
      <c r="C36" s="11"/>
      <c r="D36" s="176">
        <f>SUM(D7:D33)</f>
        <v>8</v>
      </c>
      <c r="E36" s="176">
        <f>SUM(E7:E33)</f>
        <v>24</v>
      </c>
      <c r="F36" s="176">
        <f>SUM(F7:F33)</f>
        <v>14</v>
      </c>
      <c r="G36" s="176">
        <f>+G17+G34</f>
        <v>38</v>
      </c>
      <c r="H36" s="211"/>
      <c r="I36" s="1"/>
    </row>
    <row r="37" spans="2:9">
      <c r="B37" s="212"/>
      <c r="C37" s="11"/>
      <c r="D37" s="213"/>
      <c r="E37" s="213"/>
      <c r="F37" s="213"/>
      <c r="G37" s="213"/>
      <c r="H37" s="28"/>
      <c r="I37" s="1"/>
    </row>
    <row r="38" spans="2:9" ht="13.5" customHeight="1">
      <c r="B38" s="214" t="s">
        <v>113</v>
      </c>
      <c r="C38" s="215"/>
      <c r="D38" s="216"/>
      <c r="E38" s="216"/>
      <c r="F38" s="216"/>
      <c r="G38" s="216"/>
      <c r="H38" s="210"/>
      <c r="I38" s="1"/>
    </row>
    <row r="39" spans="2:9" ht="66.75" customHeight="1">
      <c r="B39" s="406" t="s">
        <v>209</v>
      </c>
      <c r="C39" s="407"/>
      <c r="D39" s="407"/>
      <c r="E39" s="407"/>
      <c r="F39" s="407"/>
      <c r="G39" s="407"/>
      <c r="H39" s="408"/>
      <c r="I39" s="1"/>
    </row>
    <row r="40" spans="2:9" ht="32.25" customHeight="1" thickBot="1">
      <c r="B40" s="399" t="s">
        <v>126</v>
      </c>
      <c r="C40" s="400"/>
      <c r="D40" s="400"/>
      <c r="E40" s="400"/>
      <c r="F40" s="400"/>
      <c r="G40" s="400"/>
      <c r="H40" s="401"/>
      <c r="I40" s="1"/>
    </row>
    <row r="41" spans="2:9">
      <c r="I41" s="1"/>
    </row>
    <row r="42" spans="2:9">
      <c r="I42" s="1"/>
    </row>
    <row r="43" spans="2:9">
      <c r="I43" s="1"/>
    </row>
    <row r="44" spans="2:9">
      <c r="I44" s="1"/>
    </row>
    <row r="45" spans="2:9">
      <c r="I45" s="1"/>
    </row>
    <row r="46" spans="2:9">
      <c r="I46" s="1"/>
    </row>
    <row r="47" spans="2:9">
      <c r="I47" s="1"/>
    </row>
    <row r="48" spans="2:9">
      <c r="I48" s="1"/>
    </row>
    <row r="49" spans="9:9">
      <c r="I49" s="1"/>
    </row>
    <row r="50" spans="9:9">
      <c r="I50" s="1"/>
    </row>
    <row r="51" spans="9:9">
      <c r="I51" s="1"/>
    </row>
    <row r="52" spans="9:9">
      <c r="I52" s="1"/>
    </row>
    <row r="53" spans="9:9">
      <c r="I53" s="1"/>
    </row>
    <row r="54" spans="9:9">
      <c r="I54" s="1"/>
    </row>
    <row r="55" spans="9:9">
      <c r="I55" s="1"/>
    </row>
    <row r="56" spans="9:9">
      <c r="I56" s="1"/>
    </row>
    <row r="57" spans="9:9">
      <c r="I57" s="1"/>
    </row>
    <row r="58" spans="9:9">
      <c r="I58" s="1"/>
    </row>
    <row r="59" spans="9:9">
      <c r="I59" s="1"/>
    </row>
    <row r="60" spans="9:9">
      <c r="I60" s="1"/>
    </row>
    <row r="61" spans="9:9">
      <c r="I61" s="1"/>
    </row>
    <row r="62" spans="9:9">
      <c r="I62" s="1"/>
    </row>
    <row r="63" spans="9:9">
      <c r="I63" s="1"/>
    </row>
    <row r="64" spans="9:9">
      <c r="I64" s="1"/>
    </row>
    <row r="65" spans="9:9">
      <c r="I65" s="1"/>
    </row>
    <row r="66" spans="9:9">
      <c r="I66" s="1"/>
    </row>
    <row r="67" spans="9:9">
      <c r="I67" s="1"/>
    </row>
    <row r="68" spans="9:9">
      <c r="I68" s="1"/>
    </row>
    <row r="69" spans="9:9">
      <c r="I69" s="1"/>
    </row>
    <row r="70" spans="9:9">
      <c r="I70" s="1"/>
    </row>
    <row r="71" spans="9:9">
      <c r="I71" s="1"/>
    </row>
  </sheetData>
  <sheetProtection sheet="1" objects="1" scenarios="1"/>
  <mergeCells count="4">
    <mergeCell ref="B40:H40"/>
    <mergeCell ref="H19:H33"/>
    <mergeCell ref="H6:H16"/>
    <mergeCell ref="B39:H39"/>
  </mergeCells>
  <phoneticPr fontId="3" type="noConversion"/>
  <printOptions horizontalCentered="1"/>
  <pageMargins left="0.75" right="0.5" top="1" bottom="1" header="0.5" footer="0.5"/>
  <pageSetup orientation="portrait" r:id="rId1"/>
  <headerFooter alignWithMargins="0">
    <oddHeader>&amp;L&amp;"Arial,Bold"&amp;12NCTA Triangle Expressway
ETC Technology RFP&amp;R&amp;"Arial,Bold"&amp;12Price Proposal</oddHeader>
    <oddFooter>&amp;L&amp;F&amp;C&amp;P&amp;R&amp;A</oddFooter>
  </headerFooter>
</worksheet>
</file>

<file path=xl/worksheets/sheet4.xml><?xml version="1.0" encoding="utf-8"?>
<worksheet xmlns="http://schemas.openxmlformats.org/spreadsheetml/2006/main" xmlns:r="http://schemas.openxmlformats.org/officeDocument/2006/relationships">
  <dimension ref="B1:K82"/>
  <sheetViews>
    <sheetView view="pageBreakPreview" zoomScaleNormal="100" workbookViewId="0">
      <selection activeCell="H17" sqref="H17"/>
    </sheetView>
  </sheetViews>
  <sheetFormatPr defaultColWidth="9.140625" defaultRowHeight="12.75"/>
  <cols>
    <col min="1" max="1" width="1.7109375" style="1" customWidth="1"/>
    <col min="2" max="2" width="3.5703125" customWidth="1"/>
    <col min="3" max="3" width="20.42578125" customWidth="1"/>
    <col min="4" max="4" width="32.140625" customWidth="1"/>
    <col min="5" max="5" width="16.140625" customWidth="1"/>
    <col min="6" max="6" width="3.5703125" customWidth="1"/>
    <col min="7" max="11" width="8.85546875" customWidth="1"/>
    <col min="12" max="16384" width="9.140625" style="1"/>
  </cols>
  <sheetData>
    <row r="1" spans="2:11" ht="13.5" thickBot="1"/>
    <row r="2" spans="2:11" s="3" customFormat="1" ht="21" customHeight="1">
      <c r="B2" s="96"/>
      <c r="C2" s="415" t="s">
        <v>175</v>
      </c>
      <c r="D2" s="415"/>
      <c r="E2" s="415"/>
      <c r="F2" s="57"/>
    </row>
    <row r="3" spans="2:11" s="3" customFormat="1" ht="18" customHeight="1" thickBot="1">
      <c r="B3" s="97"/>
      <c r="C3" s="416" t="s">
        <v>195</v>
      </c>
      <c r="D3" s="416"/>
      <c r="E3" s="416"/>
      <c r="F3" s="58"/>
    </row>
    <row r="4" spans="2:11" s="3" customFormat="1" ht="18" customHeight="1">
      <c r="B4" s="96"/>
      <c r="C4" s="415" t="s">
        <v>105</v>
      </c>
      <c r="D4" s="415"/>
      <c r="E4" s="415"/>
      <c r="F4" s="57"/>
    </row>
    <row r="5" spans="2:11" s="3" customFormat="1" ht="13.5" customHeight="1" thickBot="1">
      <c r="B5" s="30"/>
      <c r="C5" s="31"/>
      <c r="D5" s="31"/>
      <c r="E5" s="31"/>
      <c r="F5" s="32"/>
    </row>
    <row r="6" spans="2:11" s="3" customFormat="1" ht="16.5" customHeight="1" thickBot="1">
      <c r="B6" s="30"/>
      <c r="C6" s="115" t="s">
        <v>5</v>
      </c>
      <c r="D6" s="413">
        <f>'1 ETC Title'!D6</f>
        <v>0</v>
      </c>
      <c r="E6" s="414"/>
      <c r="F6" s="32"/>
    </row>
    <row r="7" spans="2:11" s="3" customFormat="1" ht="13.5" customHeight="1">
      <c r="B7" s="30"/>
      <c r="C7" s="31"/>
      <c r="D7" s="31"/>
      <c r="E7" s="31"/>
      <c r="F7" s="32"/>
    </row>
    <row r="8" spans="2:11" ht="20.25" customHeight="1" thickBot="1">
      <c r="B8" s="24"/>
      <c r="C8" s="38" t="s">
        <v>64</v>
      </c>
      <c r="D8" s="38"/>
      <c r="E8" s="11"/>
      <c r="F8" s="28"/>
      <c r="G8" s="1"/>
      <c r="H8" s="1"/>
      <c r="I8" s="1"/>
      <c r="J8" s="1"/>
      <c r="K8" s="1"/>
    </row>
    <row r="9" spans="2:11" ht="19.5" customHeight="1" thickBot="1">
      <c r="B9" s="30">
        <v>1</v>
      </c>
      <c r="C9" s="268" t="s">
        <v>112</v>
      </c>
      <c r="D9" s="269"/>
      <c r="E9" s="337">
        <f>'6 ETC Subsystem Component Price'!G58</f>
        <v>0</v>
      </c>
      <c r="F9" s="273" t="s">
        <v>107</v>
      </c>
      <c r="G9" s="1"/>
      <c r="H9" s="1"/>
      <c r="I9" s="1"/>
      <c r="J9" s="1"/>
      <c r="K9" s="1"/>
    </row>
    <row r="10" spans="2:11" ht="19.5" customHeight="1" thickBot="1">
      <c r="B10" s="30">
        <v>2</v>
      </c>
      <c r="C10" s="270" t="s">
        <v>60</v>
      </c>
      <c r="D10" s="116"/>
      <c r="E10" s="338">
        <f>'7 ETC Subsystem Maintenance'!G13</f>
        <v>0</v>
      </c>
      <c r="F10" s="176" t="s">
        <v>108</v>
      </c>
      <c r="G10" s="1"/>
      <c r="J10" s="1"/>
      <c r="K10" s="1"/>
    </row>
    <row r="11" spans="2:11" ht="19.5" customHeight="1" thickBot="1">
      <c r="B11" s="30">
        <v>3</v>
      </c>
      <c r="C11" s="270" t="s">
        <v>59</v>
      </c>
      <c r="D11" s="116"/>
      <c r="E11" s="338">
        <f>'5 ETC Transponder Prices'!M31</f>
        <v>0</v>
      </c>
      <c r="F11" s="176" t="s">
        <v>109</v>
      </c>
      <c r="G11" s="1"/>
      <c r="H11" s="1"/>
      <c r="I11" s="1"/>
      <c r="J11" s="1"/>
      <c r="K11" s="1"/>
    </row>
    <row r="12" spans="2:11" ht="19.5" customHeight="1" thickBot="1">
      <c r="B12" s="30">
        <v>4</v>
      </c>
      <c r="C12" s="271" t="s">
        <v>115</v>
      </c>
      <c r="D12" s="272"/>
      <c r="E12" s="339">
        <f>SUM(E9:E11)</f>
        <v>0</v>
      </c>
      <c r="F12" s="90"/>
      <c r="G12" s="1"/>
      <c r="H12" s="1"/>
      <c r="I12" s="1"/>
      <c r="J12" s="1"/>
      <c r="K12" s="1"/>
    </row>
    <row r="13" spans="2:11" ht="19.5" customHeight="1">
      <c r="B13" s="30"/>
      <c r="C13" s="11"/>
      <c r="D13" s="11"/>
      <c r="E13" s="11"/>
      <c r="F13" s="90"/>
      <c r="G13" s="1"/>
      <c r="H13" s="1"/>
      <c r="I13" s="1"/>
      <c r="J13" s="1"/>
      <c r="K13" s="1"/>
    </row>
    <row r="14" spans="2:11" ht="13.5" customHeight="1">
      <c r="B14" s="24"/>
      <c r="C14" s="93" t="s">
        <v>113</v>
      </c>
      <c r="D14" s="11"/>
      <c r="E14" s="11"/>
      <c r="F14" s="28"/>
      <c r="G14" s="1"/>
      <c r="H14" s="1"/>
      <c r="I14" s="1"/>
      <c r="J14" s="1"/>
      <c r="K14" s="1"/>
    </row>
    <row r="15" spans="2:11" ht="27" customHeight="1">
      <c r="B15" s="24"/>
      <c r="C15" s="409" t="s">
        <v>229</v>
      </c>
      <c r="D15" s="410"/>
      <c r="E15" s="410"/>
      <c r="F15" s="28"/>
      <c r="G15" s="1"/>
      <c r="H15" s="1"/>
      <c r="I15" s="1"/>
      <c r="J15" s="1"/>
      <c r="K15" s="1"/>
    </row>
    <row r="16" spans="2:11" ht="27" customHeight="1">
      <c r="B16" s="24"/>
      <c r="C16" s="409" t="s">
        <v>230</v>
      </c>
      <c r="D16" s="410"/>
      <c r="E16" s="410"/>
      <c r="F16" s="28"/>
      <c r="G16" s="1"/>
      <c r="H16" s="1"/>
      <c r="I16" s="1"/>
      <c r="J16" s="1"/>
      <c r="K16" s="1"/>
    </row>
    <row r="17" spans="2:11" ht="29.25" customHeight="1" thickBot="1">
      <c r="B17" s="228"/>
      <c r="C17" s="411" t="s">
        <v>231</v>
      </c>
      <c r="D17" s="412"/>
      <c r="E17" s="412"/>
      <c r="F17" s="241"/>
      <c r="G17" s="1"/>
      <c r="H17" s="1"/>
      <c r="I17" s="1"/>
      <c r="J17" s="1"/>
      <c r="K17" s="1"/>
    </row>
    <row r="18" spans="2:11">
      <c r="B18" s="1"/>
      <c r="C18" s="1"/>
      <c r="D18" s="1"/>
      <c r="E18" s="1"/>
      <c r="F18" s="1"/>
      <c r="G18" s="1"/>
      <c r="H18" s="1"/>
      <c r="I18" s="1"/>
      <c r="J18" s="1"/>
      <c r="K18" s="1"/>
    </row>
    <row r="19" spans="2:11">
      <c r="B19" s="1"/>
      <c r="C19" s="1"/>
      <c r="D19" s="1"/>
      <c r="E19" s="1"/>
      <c r="F19" s="1"/>
      <c r="G19" s="1"/>
      <c r="H19" s="1"/>
      <c r="I19" s="1"/>
      <c r="J19" s="1"/>
      <c r="K19" s="1"/>
    </row>
    <row r="20" spans="2:11">
      <c r="B20" s="1"/>
      <c r="C20" s="1"/>
      <c r="D20" s="1"/>
      <c r="E20" s="1"/>
      <c r="F20" s="1"/>
      <c r="G20" s="1"/>
      <c r="H20" s="1"/>
      <c r="I20" s="1"/>
      <c r="J20" s="1"/>
      <c r="K20" s="1"/>
    </row>
    <row r="21" spans="2:11">
      <c r="B21" s="1"/>
      <c r="C21" s="1"/>
      <c r="D21" s="1"/>
      <c r="E21" s="1"/>
      <c r="F21" s="1"/>
      <c r="G21" s="1"/>
      <c r="H21" s="1"/>
      <c r="I21" s="1"/>
      <c r="J21" s="1"/>
      <c r="K21" s="1"/>
    </row>
    <row r="22" spans="2:11">
      <c r="B22" s="1"/>
      <c r="C22" s="1"/>
      <c r="D22" s="1"/>
      <c r="E22" s="1"/>
      <c r="F22" s="1"/>
      <c r="G22" s="1"/>
      <c r="H22" s="1"/>
      <c r="I22" s="1"/>
      <c r="J22" s="1"/>
      <c r="K22" s="1"/>
    </row>
    <row r="23" spans="2:11">
      <c r="B23" s="1"/>
      <c r="C23" s="1"/>
      <c r="D23" s="1"/>
      <c r="E23" s="1"/>
      <c r="F23" s="1"/>
      <c r="G23" s="1"/>
      <c r="H23" s="1"/>
      <c r="I23" s="1"/>
      <c r="J23" s="1"/>
      <c r="K23" s="1"/>
    </row>
    <row r="24" spans="2:11">
      <c r="B24" s="1"/>
      <c r="C24" s="1"/>
      <c r="D24" s="1"/>
      <c r="E24" s="1"/>
      <c r="F24" s="1"/>
      <c r="G24" s="1"/>
      <c r="H24" s="1"/>
      <c r="I24" s="1"/>
      <c r="J24" s="1"/>
      <c r="K24" s="1"/>
    </row>
    <row r="25" spans="2:11">
      <c r="B25" s="1"/>
      <c r="C25" s="1"/>
      <c r="D25" s="1"/>
      <c r="E25" s="1"/>
      <c r="F25" s="1"/>
      <c r="G25" s="1"/>
      <c r="H25" s="1"/>
      <c r="I25" s="1"/>
      <c r="J25" s="1"/>
      <c r="K25" s="1"/>
    </row>
    <row r="26" spans="2:11">
      <c r="B26" s="1"/>
      <c r="C26" s="1"/>
      <c r="D26" s="1"/>
      <c r="E26" s="1"/>
      <c r="F26" s="1"/>
      <c r="G26" s="1"/>
      <c r="H26" s="1"/>
      <c r="I26" s="1"/>
      <c r="J26" s="1"/>
      <c r="K26" s="1"/>
    </row>
    <row r="27" spans="2:11">
      <c r="B27" s="1"/>
      <c r="C27" s="1"/>
      <c r="D27" s="1"/>
      <c r="E27" s="1"/>
      <c r="F27" s="1"/>
      <c r="G27" s="1"/>
      <c r="H27" s="1"/>
      <c r="I27" s="1"/>
      <c r="J27" s="1"/>
      <c r="K27" s="1"/>
    </row>
    <row r="28" spans="2:11">
      <c r="B28" s="1"/>
      <c r="C28" s="1"/>
      <c r="D28" s="1"/>
      <c r="E28" s="1"/>
      <c r="F28" s="1"/>
      <c r="G28" s="1"/>
      <c r="H28" s="1"/>
      <c r="I28" s="1"/>
      <c r="J28" s="1"/>
      <c r="K28" s="1"/>
    </row>
    <row r="29" spans="2:11">
      <c r="B29" s="1"/>
      <c r="C29" s="1"/>
      <c r="D29" s="1"/>
      <c r="E29" s="1"/>
      <c r="F29" s="1"/>
      <c r="G29" s="1"/>
      <c r="H29" s="1"/>
      <c r="I29" s="1"/>
      <c r="J29" s="1"/>
      <c r="K29" s="1"/>
    </row>
    <row r="30" spans="2:11">
      <c r="B30" s="1"/>
      <c r="C30" s="1"/>
      <c r="D30" s="1"/>
      <c r="E30" s="1"/>
      <c r="F30" s="1"/>
      <c r="G30" s="1"/>
      <c r="H30" s="1"/>
      <c r="I30" s="1"/>
      <c r="J30" s="1"/>
      <c r="K30" s="1"/>
    </row>
    <row r="31" spans="2:11">
      <c r="B31" s="1"/>
      <c r="C31" s="1"/>
      <c r="D31" s="1"/>
      <c r="E31" s="1"/>
      <c r="F31" s="1"/>
      <c r="G31" s="1"/>
      <c r="H31" s="1"/>
      <c r="I31" s="1"/>
      <c r="J31" s="1"/>
      <c r="K31" s="1"/>
    </row>
    <row r="32" spans="2:11">
      <c r="B32" s="1"/>
      <c r="C32" s="1"/>
      <c r="D32" s="1"/>
      <c r="E32" s="1"/>
      <c r="F32" s="1"/>
      <c r="G32" s="1"/>
      <c r="H32" s="1"/>
      <c r="I32" s="1"/>
      <c r="J32" s="1"/>
      <c r="K32" s="1"/>
    </row>
    <row r="33" spans="2:11">
      <c r="B33" s="1"/>
      <c r="C33" s="1"/>
      <c r="D33" s="1"/>
      <c r="E33" s="1"/>
      <c r="F33" s="1"/>
      <c r="G33" s="1"/>
      <c r="H33" s="1"/>
      <c r="I33" s="1"/>
      <c r="J33" s="1"/>
      <c r="K33" s="1"/>
    </row>
    <row r="34" spans="2:11">
      <c r="B34" s="1"/>
      <c r="C34" s="1"/>
      <c r="D34" s="1"/>
      <c r="E34" s="1"/>
      <c r="F34" s="1"/>
      <c r="G34" s="1"/>
      <c r="H34" s="1"/>
      <c r="I34" s="1"/>
      <c r="J34" s="1"/>
      <c r="K34" s="1"/>
    </row>
    <row r="35" spans="2:11">
      <c r="B35" s="1"/>
      <c r="C35" s="1"/>
      <c r="D35" s="1"/>
      <c r="E35" s="1"/>
      <c r="F35" s="1"/>
      <c r="G35" s="1"/>
      <c r="H35" s="1"/>
      <c r="I35" s="1"/>
      <c r="J35" s="1"/>
      <c r="K35" s="1"/>
    </row>
    <row r="36" spans="2:11">
      <c r="B36" s="1"/>
      <c r="C36" s="1"/>
      <c r="D36" s="1"/>
      <c r="E36" s="1"/>
      <c r="F36" s="1"/>
      <c r="G36" s="1"/>
      <c r="H36" s="1"/>
      <c r="I36" s="1"/>
      <c r="J36" s="1"/>
      <c r="K36" s="1"/>
    </row>
    <row r="37" spans="2:11">
      <c r="B37" s="1"/>
      <c r="C37" s="1"/>
      <c r="D37" s="1"/>
      <c r="E37" s="1"/>
      <c r="F37" s="1"/>
      <c r="G37" s="1"/>
      <c r="H37" s="1"/>
      <c r="I37" s="1"/>
      <c r="J37" s="1"/>
      <c r="K37" s="1"/>
    </row>
    <row r="38" spans="2:11">
      <c r="B38" s="1"/>
      <c r="C38" s="1"/>
      <c r="D38" s="1"/>
      <c r="E38" s="1"/>
      <c r="F38" s="1"/>
      <c r="G38" s="1"/>
      <c r="H38" s="1"/>
      <c r="I38" s="1"/>
      <c r="J38" s="1"/>
      <c r="K38" s="1"/>
    </row>
    <row r="39" spans="2:11">
      <c r="B39" s="1"/>
      <c r="C39" s="1"/>
      <c r="D39" s="1"/>
      <c r="E39" s="1"/>
      <c r="F39" s="1"/>
      <c r="G39" s="1"/>
      <c r="H39" s="1"/>
      <c r="I39" s="1"/>
      <c r="J39" s="1"/>
      <c r="K39" s="1"/>
    </row>
    <row r="40" spans="2:11">
      <c r="B40" s="1"/>
      <c r="C40" s="1"/>
      <c r="D40" s="1"/>
      <c r="E40" s="1"/>
      <c r="F40" s="1"/>
      <c r="G40" s="1"/>
      <c r="H40" s="1"/>
      <c r="I40" s="1"/>
      <c r="J40" s="1"/>
      <c r="K40" s="1"/>
    </row>
    <row r="41" spans="2:11">
      <c r="B41" s="1"/>
      <c r="C41" s="1"/>
      <c r="D41" s="1"/>
      <c r="E41" s="1"/>
      <c r="F41" s="1"/>
      <c r="G41" s="1"/>
      <c r="H41" s="1"/>
      <c r="I41" s="1"/>
      <c r="J41" s="1"/>
      <c r="K41" s="1"/>
    </row>
    <row r="42" spans="2:11">
      <c r="B42" s="1"/>
      <c r="C42" s="1"/>
      <c r="D42" s="1"/>
      <c r="E42" s="1"/>
      <c r="F42" s="1"/>
      <c r="G42" s="1"/>
      <c r="H42" s="1"/>
      <c r="I42" s="1"/>
      <c r="J42" s="1"/>
      <c r="K42" s="1"/>
    </row>
    <row r="43" spans="2:11">
      <c r="B43" s="1"/>
      <c r="C43" s="1"/>
      <c r="D43" s="1"/>
      <c r="E43" s="1"/>
      <c r="F43" s="1"/>
      <c r="G43" s="1"/>
      <c r="H43" s="1"/>
      <c r="I43" s="1"/>
      <c r="J43" s="1"/>
      <c r="K43" s="1"/>
    </row>
    <row r="44" spans="2:11">
      <c r="B44" s="1"/>
      <c r="C44" s="1"/>
      <c r="D44" s="1"/>
      <c r="E44" s="1"/>
      <c r="F44" s="1"/>
      <c r="G44" s="1"/>
      <c r="H44" s="1"/>
      <c r="I44" s="1"/>
      <c r="J44" s="1"/>
      <c r="K44" s="1"/>
    </row>
    <row r="45" spans="2:11">
      <c r="B45" s="1"/>
      <c r="C45" s="1"/>
      <c r="D45" s="1"/>
      <c r="E45" s="1"/>
      <c r="F45" s="1"/>
      <c r="G45" s="1"/>
      <c r="H45" s="1"/>
      <c r="I45" s="1"/>
      <c r="J45" s="1"/>
      <c r="K45" s="1"/>
    </row>
    <row r="46" spans="2:11">
      <c r="B46" s="1"/>
      <c r="C46" s="1"/>
      <c r="D46" s="1"/>
      <c r="E46" s="1"/>
      <c r="F46" s="1"/>
      <c r="G46" s="1"/>
      <c r="H46" s="1"/>
      <c r="I46" s="1"/>
      <c r="J46" s="1"/>
      <c r="K46" s="1"/>
    </row>
    <row r="47" spans="2:11">
      <c r="B47" s="1"/>
      <c r="C47" s="1"/>
      <c r="D47" s="1"/>
      <c r="E47" s="1"/>
      <c r="F47" s="1"/>
      <c r="G47" s="1"/>
      <c r="H47" s="1"/>
      <c r="I47" s="1"/>
      <c r="J47" s="1"/>
      <c r="K47" s="1"/>
    </row>
    <row r="48" spans="2:11">
      <c r="B48" s="1"/>
      <c r="C48" s="1"/>
      <c r="D48" s="1"/>
      <c r="E48" s="1"/>
      <c r="F48" s="1"/>
      <c r="G48" s="1"/>
      <c r="H48" s="1"/>
      <c r="I48" s="1"/>
      <c r="J48" s="1"/>
      <c r="K48" s="1"/>
    </row>
    <row r="49" spans="2:11">
      <c r="B49" s="1"/>
      <c r="C49" s="1"/>
      <c r="D49" s="1"/>
      <c r="E49" s="1"/>
      <c r="F49" s="1"/>
      <c r="G49" s="1"/>
      <c r="H49" s="1"/>
      <c r="I49" s="1"/>
      <c r="J49" s="1"/>
      <c r="K49" s="1"/>
    </row>
    <row r="50" spans="2:11">
      <c r="B50" s="1"/>
      <c r="C50" s="1"/>
      <c r="D50" s="1"/>
      <c r="E50" s="1"/>
      <c r="F50" s="1"/>
      <c r="G50" s="1"/>
      <c r="H50" s="1"/>
      <c r="I50" s="1"/>
      <c r="J50" s="1"/>
      <c r="K50" s="1"/>
    </row>
    <row r="51" spans="2:11">
      <c r="B51" s="1"/>
      <c r="C51" s="1"/>
      <c r="D51" s="1"/>
      <c r="E51" s="1"/>
      <c r="F51" s="1"/>
      <c r="G51" s="1"/>
      <c r="H51" s="1"/>
      <c r="I51" s="1"/>
      <c r="J51" s="1"/>
      <c r="K51" s="1"/>
    </row>
    <row r="52" spans="2:11">
      <c r="B52" s="1"/>
      <c r="C52" s="1"/>
      <c r="D52" s="1"/>
      <c r="E52" s="1"/>
      <c r="F52" s="1"/>
      <c r="G52" s="1"/>
      <c r="H52" s="1"/>
      <c r="I52" s="1"/>
      <c r="J52" s="1"/>
      <c r="K52" s="1"/>
    </row>
    <row r="53" spans="2:11">
      <c r="B53" s="1"/>
      <c r="C53" s="1"/>
      <c r="D53" s="1"/>
      <c r="E53" s="1"/>
      <c r="F53" s="1"/>
      <c r="G53" s="1"/>
      <c r="H53" s="1"/>
      <c r="I53" s="1"/>
      <c r="J53" s="1"/>
      <c r="K53" s="1"/>
    </row>
    <row r="54" spans="2:11">
      <c r="B54" s="1"/>
      <c r="C54" s="1"/>
      <c r="D54" s="1"/>
      <c r="E54" s="1"/>
      <c r="F54" s="1"/>
      <c r="G54" s="1"/>
      <c r="H54" s="1"/>
      <c r="I54" s="1"/>
      <c r="J54" s="1"/>
      <c r="K54" s="1"/>
    </row>
    <row r="55" spans="2:11">
      <c r="B55" s="1"/>
      <c r="C55" s="1"/>
      <c r="D55" s="1"/>
      <c r="E55" s="1"/>
      <c r="F55" s="1"/>
      <c r="G55" s="1"/>
      <c r="H55" s="1"/>
      <c r="I55" s="1"/>
      <c r="J55" s="1"/>
      <c r="K55" s="1"/>
    </row>
    <row r="56" spans="2:11">
      <c r="B56" s="1"/>
      <c r="C56" s="1"/>
      <c r="D56" s="1"/>
      <c r="E56" s="1"/>
      <c r="F56" s="1"/>
      <c r="G56" s="1"/>
      <c r="H56" s="1"/>
      <c r="I56" s="1"/>
      <c r="J56" s="1"/>
      <c r="K56" s="1"/>
    </row>
    <row r="57" spans="2:11">
      <c r="B57" s="1"/>
      <c r="C57" s="1"/>
      <c r="D57" s="1"/>
      <c r="E57" s="1"/>
      <c r="F57" s="1"/>
      <c r="G57" s="1"/>
      <c r="H57" s="1"/>
      <c r="I57" s="1"/>
      <c r="J57" s="1"/>
      <c r="K57" s="1"/>
    </row>
    <row r="58" spans="2:11">
      <c r="B58" s="1"/>
      <c r="C58" s="1"/>
      <c r="D58" s="1"/>
      <c r="E58" s="1"/>
      <c r="F58" s="1"/>
      <c r="G58" s="1"/>
      <c r="H58" s="1"/>
      <c r="I58" s="1"/>
      <c r="J58" s="1"/>
      <c r="K58" s="1"/>
    </row>
    <row r="59" spans="2:11">
      <c r="B59" s="1"/>
      <c r="C59" s="1"/>
      <c r="D59" s="1"/>
      <c r="E59" s="1"/>
      <c r="F59" s="1"/>
      <c r="G59" s="1"/>
      <c r="H59" s="1"/>
      <c r="I59" s="1"/>
      <c r="J59" s="1"/>
      <c r="K59" s="1"/>
    </row>
    <row r="60" spans="2:11">
      <c r="B60" s="1"/>
      <c r="C60" s="1"/>
      <c r="D60" s="1"/>
      <c r="E60" s="1"/>
      <c r="F60" s="1"/>
      <c r="G60" s="1"/>
      <c r="H60" s="1"/>
      <c r="I60" s="1"/>
      <c r="J60" s="1"/>
      <c r="K60" s="1"/>
    </row>
    <row r="61" spans="2:11">
      <c r="B61" s="1"/>
      <c r="C61" s="1"/>
      <c r="D61" s="1"/>
      <c r="E61" s="1"/>
      <c r="F61" s="1"/>
      <c r="G61" s="1"/>
      <c r="H61" s="1"/>
      <c r="I61" s="1"/>
      <c r="J61" s="1"/>
      <c r="K61" s="1"/>
    </row>
    <row r="62" spans="2:11">
      <c r="B62" s="1"/>
      <c r="C62" s="1"/>
      <c r="D62" s="1"/>
      <c r="E62" s="1"/>
      <c r="F62" s="1"/>
      <c r="G62" s="1"/>
      <c r="H62" s="1"/>
      <c r="I62" s="1"/>
      <c r="J62" s="1"/>
      <c r="K62" s="1"/>
    </row>
    <row r="63" spans="2:11">
      <c r="B63" s="1"/>
      <c r="C63" s="1"/>
      <c r="D63" s="1"/>
      <c r="E63" s="1"/>
      <c r="F63" s="1"/>
      <c r="G63" s="1"/>
      <c r="H63" s="1"/>
      <c r="I63" s="1"/>
      <c r="J63" s="1"/>
      <c r="K63" s="1"/>
    </row>
    <row r="64" spans="2:11">
      <c r="B64" s="1"/>
      <c r="C64" s="1"/>
      <c r="D64" s="1"/>
      <c r="E64" s="1"/>
      <c r="F64" s="1"/>
      <c r="G64" s="1"/>
      <c r="H64" s="1"/>
      <c r="I64" s="1"/>
      <c r="J64" s="1"/>
      <c r="K64" s="1"/>
    </row>
    <row r="65" spans="2:11">
      <c r="B65" s="1"/>
      <c r="C65" s="1"/>
      <c r="D65" s="1"/>
      <c r="E65" s="1"/>
      <c r="F65" s="1"/>
      <c r="G65" s="1"/>
      <c r="H65" s="1"/>
      <c r="I65" s="1"/>
      <c r="J65" s="1"/>
      <c r="K65" s="1"/>
    </row>
    <row r="66" spans="2:11">
      <c r="B66" s="1"/>
      <c r="C66" s="1"/>
      <c r="D66" s="1"/>
      <c r="E66" s="1"/>
      <c r="F66" s="1"/>
      <c r="G66" s="1"/>
      <c r="H66" s="1"/>
      <c r="I66" s="1"/>
      <c r="J66" s="1"/>
      <c r="K66" s="1"/>
    </row>
    <row r="67" spans="2:11">
      <c r="B67" s="1"/>
      <c r="C67" s="1"/>
      <c r="D67" s="1"/>
      <c r="E67" s="1"/>
      <c r="F67" s="1"/>
      <c r="G67" s="1"/>
      <c r="H67" s="1"/>
      <c r="I67" s="1"/>
      <c r="J67" s="1"/>
      <c r="K67" s="1"/>
    </row>
    <row r="68" spans="2:11">
      <c r="B68" s="1"/>
      <c r="C68" s="1"/>
      <c r="D68" s="1"/>
      <c r="E68" s="1"/>
      <c r="F68" s="1"/>
      <c r="G68" s="1"/>
      <c r="H68" s="1"/>
      <c r="I68" s="1"/>
      <c r="J68" s="1"/>
      <c r="K68" s="1"/>
    </row>
    <row r="69" spans="2:11">
      <c r="B69" s="1"/>
      <c r="C69" s="1"/>
      <c r="D69" s="1"/>
      <c r="E69" s="1"/>
      <c r="F69" s="1"/>
      <c r="G69" s="1"/>
      <c r="H69" s="1"/>
      <c r="I69" s="1"/>
      <c r="J69" s="1"/>
      <c r="K69" s="1"/>
    </row>
    <row r="70" spans="2:11">
      <c r="B70" s="1"/>
      <c r="C70" s="1"/>
      <c r="D70" s="1"/>
      <c r="E70" s="1"/>
      <c r="F70" s="1"/>
      <c r="G70" s="1"/>
      <c r="H70" s="1"/>
      <c r="I70" s="1"/>
      <c r="J70" s="1"/>
      <c r="K70" s="1"/>
    </row>
    <row r="71" spans="2:11">
      <c r="B71" s="1"/>
      <c r="C71" s="1"/>
      <c r="D71" s="1"/>
      <c r="E71" s="1"/>
      <c r="F71" s="1"/>
      <c r="G71" s="1"/>
      <c r="H71" s="1"/>
      <c r="I71" s="1"/>
      <c r="J71" s="1"/>
      <c r="K71" s="1"/>
    </row>
    <row r="72" spans="2:11">
      <c r="B72" s="1"/>
      <c r="C72" s="1"/>
      <c r="D72" s="1"/>
      <c r="E72" s="1"/>
      <c r="F72" s="1"/>
      <c r="G72" s="1"/>
      <c r="H72" s="1"/>
      <c r="I72" s="1"/>
      <c r="J72" s="1"/>
      <c r="K72" s="1"/>
    </row>
    <row r="73" spans="2:11">
      <c r="B73" s="1"/>
      <c r="C73" s="1"/>
      <c r="D73" s="1"/>
      <c r="E73" s="1"/>
      <c r="F73" s="1"/>
      <c r="G73" s="1"/>
      <c r="H73" s="1"/>
      <c r="I73" s="1"/>
      <c r="J73" s="1"/>
      <c r="K73" s="1"/>
    </row>
    <row r="74" spans="2:11">
      <c r="B74" s="1"/>
      <c r="C74" s="1"/>
      <c r="D74" s="1"/>
      <c r="E74" s="1"/>
      <c r="F74" s="1"/>
      <c r="G74" s="1"/>
      <c r="H74" s="1"/>
      <c r="I74" s="1"/>
      <c r="J74" s="1"/>
      <c r="K74" s="1"/>
    </row>
    <row r="75" spans="2:11">
      <c r="B75" s="1"/>
      <c r="C75" s="1"/>
      <c r="D75" s="1"/>
      <c r="E75" s="1"/>
      <c r="F75" s="1"/>
      <c r="G75" s="1"/>
      <c r="H75" s="1"/>
      <c r="I75" s="1"/>
      <c r="J75" s="1"/>
      <c r="K75" s="1"/>
    </row>
    <row r="76" spans="2:11">
      <c r="B76" s="1"/>
      <c r="C76" s="1"/>
      <c r="D76" s="1"/>
      <c r="E76" s="1"/>
      <c r="F76" s="1"/>
      <c r="G76" s="1"/>
      <c r="H76" s="1"/>
      <c r="I76" s="1"/>
      <c r="J76" s="1"/>
      <c r="K76" s="1"/>
    </row>
    <row r="77" spans="2:11">
      <c r="B77" s="1"/>
      <c r="C77" s="1"/>
      <c r="D77" s="1"/>
      <c r="E77" s="1"/>
      <c r="F77" s="1"/>
      <c r="G77" s="1"/>
      <c r="H77" s="1"/>
      <c r="I77" s="1"/>
      <c r="J77" s="1"/>
      <c r="K77" s="1"/>
    </row>
    <row r="78" spans="2:11">
      <c r="B78" s="1"/>
      <c r="C78" s="1"/>
      <c r="D78" s="1"/>
      <c r="E78" s="1"/>
      <c r="F78" s="1"/>
      <c r="G78" s="1"/>
      <c r="H78" s="1"/>
      <c r="I78" s="1"/>
      <c r="J78" s="1"/>
      <c r="K78" s="1"/>
    </row>
    <row r="79" spans="2:11">
      <c r="B79" s="1"/>
      <c r="C79" s="1"/>
      <c r="D79" s="1"/>
      <c r="E79" s="1"/>
      <c r="F79" s="1"/>
      <c r="G79" s="1"/>
      <c r="H79" s="1"/>
      <c r="I79" s="1"/>
      <c r="J79" s="1"/>
      <c r="K79" s="1"/>
    </row>
    <row r="80" spans="2:11">
      <c r="B80" s="1"/>
      <c r="C80" s="1"/>
      <c r="D80" s="1"/>
      <c r="E80" s="1"/>
      <c r="F80" s="1"/>
      <c r="G80" s="1"/>
      <c r="H80" s="1"/>
      <c r="I80" s="1"/>
      <c r="J80" s="1"/>
      <c r="K80" s="1"/>
    </row>
    <row r="81" spans="2:11">
      <c r="B81" s="1"/>
      <c r="C81" s="1"/>
      <c r="D81" s="1"/>
      <c r="E81" s="1"/>
      <c r="F81" s="1"/>
      <c r="G81" s="1"/>
      <c r="H81" s="1"/>
      <c r="I81" s="1"/>
      <c r="J81" s="1"/>
      <c r="K81" s="1"/>
    </row>
    <row r="82" spans="2:11">
      <c r="B82" s="1"/>
      <c r="C82" s="1"/>
      <c r="D82" s="1"/>
      <c r="E82" s="1"/>
      <c r="F82" s="1"/>
      <c r="G82" s="1"/>
      <c r="H82" s="1"/>
      <c r="I82" s="1"/>
      <c r="J82" s="1"/>
      <c r="K82" s="1"/>
    </row>
  </sheetData>
  <sheetProtection sheet="1" objects="1" scenarios="1"/>
  <mergeCells count="7">
    <mergeCell ref="C16:E16"/>
    <mergeCell ref="C17:E17"/>
    <mergeCell ref="D6:E6"/>
    <mergeCell ref="C2:E2"/>
    <mergeCell ref="C3:E3"/>
    <mergeCell ref="C4:E4"/>
    <mergeCell ref="C15:E15"/>
  </mergeCells>
  <phoneticPr fontId="3" type="noConversion"/>
  <printOptions horizontalCentered="1"/>
  <pageMargins left="0.75" right="0.75" top="0.94" bottom="1" header="0.5" footer="0.5"/>
  <pageSetup orientation="portrait" r:id="rId1"/>
  <headerFooter alignWithMargins="0">
    <oddHeader>&amp;L&amp;"Arial,Bold"&amp;12NCTA Triangle Expressway
ETC Technology RFP&amp;R&amp;"Arial,Bold"&amp;12Price Proposal</oddHeader>
    <oddFooter>&amp;L&amp;F&amp;C&amp;P
&amp;R&amp;A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37"/>
  <sheetViews>
    <sheetView view="pageBreakPreview" topLeftCell="A4" zoomScaleNormal="100" workbookViewId="0">
      <selection activeCell="D10" sqref="D10"/>
    </sheetView>
  </sheetViews>
  <sheetFormatPr defaultColWidth="9.140625" defaultRowHeight="12.75"/>
  <cols>
    <col min="1" max="1" width="1.7109375" style="1" customWidth="1"/>
    <col min="2" max="2" width="3.7109375" style="1" customWidth="1"/>
    <col min="3" max="3" width="18.7109375" style="6" customWidth="1"/>
    <col min="4" max="6" width="16.7109375" style="6" customWidth="1"/>
    <col min="7" max="7" width="3.7109375" style="6" customWidth="1"/>
    <col min="8" max="8" width="4.140625" style="6" customWidth="1"/>
    <col min="9" max="9" width="3.5703125" style="6" customWidth="1"/>
    <col min="10" max="11" width="10.7109375" style="6" customWidth="1"/>
    <col min="12" max="13" width="15.7109375" customWidth="1"/>
    <col min="14" max="14" width="3.5703125" customWidth="1"/>
    <col min="15" max="15" width="15.7109375" customWidth="1"/>
    <col min="16" max="16" width="3.28515625" customWidth="1"/>
    <col min="17" max="21" width="8.85546875" customWidth="1"/>
    <col min="22" max="16384" width="9.140625" style="1"/>
  </cols>
  <sheetData>
    <row r="1" spans="2:17" ht="13.5" thickBot="1"/>
    <row r="2" spans="2:17" s="3" customFormat="1" ht="18" customHeight="1" thickBot="1">
      <c r="B2" s="64"/>
      <c r="C2" s="142" t="s">
        <v>175</v>
      </c>
      <c r="D2" s="133"/>
      <c r="E2" s="133"/>
      <c r="F2" s="133"/>
      <c r="G2" s="57"/>
      <c r="I2" s="62"/>
      <c r="J2" s="142" t="s">
        <v>175</v>
      </c>
      <c r="K2" s="133"/>
      <c r="L2" s="133"/>
      <c r="M2" s="133"/>
      <c r="N2" s="133"/>
      <c r="O2" s="133"/>
      <c r="P2" s="57"/>
    </row>
    <row r="3" spans="2:17" s="3" customFormat="1" ht="18" customHeight="1" thickBot="1">
      <c r="B3" s="110"/>
      <c r="C3" s="146" t="s">
        <v>195</v>
      </c>
      <c r="D3" s="133"/>
      <c r="E3" s="133"/>
      <c r="F3" s="133"/>
      <c r="G3" s="70"/>
      <c r="I3" s="26"/>
      <c r="J3" s="146" t="s">
        <v>195</v>
      </c>
      <c r="K3" s="133"/>
      <c r="L3" s="133"/>
      <c r="M3" s="133"/>
      <c r="N3" s="133"/>
      <c r="O3" s="133"/>
      <c r="P3" s="58"/>
    </row>
    <row r="4" spans="2:17" s="3" customFormat="1" ht="18" customHeight="1" thickBot="1">
      <c r="B4" s="65"/>
      <c r="C4" s="133" t="s">
        <v>179</v>
      </c>
      <c r="D4" s="133"/>
      <c r="E4" s="133"/>
      <c r="F4" s="133"/>
      <c r="G4" s="70"/>
      <c r="I4" s="26"/>
      <c r="J4" s="133" t="s">
        <v>180</v>
      </c>
      <c r="K4" s="133"/>
      <c r="L4" s="133"/>
      <c r="M4" s="133"/>
      <c r="N4" s="133"/>
      <c r="O4" s="133"/>
      <c r="P4" s="70"/>
    </row>
    <row r="5" spans="2:17" s="3" customFormat="1" ht="13.5" customHeight="1" thickBot="1">
      <c r="B5" s="30"/>
      <c r="C5" s="49"/>
      <c r="D5" s="50"/>
      <c r="E5" s="50"/>
      <c r="F5" s="50"/>
      <c r="G5" s="32"/>
      <c r="I5" s="24"/>
      <c r="J5" s="134"/>
      <c r="K5" s="134"/>
      <c r="L5" s="134"/>
      <c r="M5" s="134"/>
      <c r="N5" s="134"/>
      <c r="O5" s="134"/>
      <c r="P5" s="32"/>
    </row>
    <row r="6" spans="2:17" s="3" customFormat="1" ht="16.5" customHeight="1" thickBot="1">
      <c r="B6" s="30"/>
      <c r="C6" s="115" t="s">
        <v>5</v>
      </c>
      <c r="D6" s="413">
        <f>'1 ETC Title'!D6</f>
        <v>0</v>
      </c>
      <c r="E6" s="417"/>
      <c r="F6" s="414"/>
      <c r="G6" s="32"/>
      <c r="I6" s="24"/>
      <c r="J6" s="115"/>
      <c r="K6" s="115" t="s">
        <v>5</v>
      </c>
      <c r="L6" s="424">
        <f>'1 ETC Title'!D6</f>
        <v>0</v>
      </c>
      <c r="M6" s="425"/>
      <c r="N6" s="219"/>
      <c r="O6" s="253"/>
      <c r="P6" s="32"/>
    </row>
    <row r="7" spans="2:17" s="3" customFormat="1" ht="8.25" customHeight="1" thickBot="1">
      <c r="B7" s="30"/>
      <c r="C7" s="115"/>
      <c r="D7" s="72"/>
      <c r="E7" s="72"/>
      <c r="F7" s="72"/>
      <c r="G7" s="32"/>
      <c r="I7" s="24"/>
      <c r="J7" s="115"/>
      <c r="K7" s="115"/>
      <c r="L7" s="183"/>
      <c r="M7" s="183"/>
      <c r="N7" s="165"/>
      <c r="O7" s="165"/>
      <c r="P7" s="32"/>
    </row>
    <row r="8" spans="2:17" s="3" customFormat="1" ht="25.5" customHeight="1" thickBot="1">
      <c r="B8" s="30"/>
      <c r="C8" s="49"/>
      <c r="D8" s="421" t="s">
        <v>169</v>
      </c>
      <c r="E8" s="422"/>
      <c r="F8" s="423"/>
      <c r="G8" s="32"/>
      <c r="I8" s="24"/>
      <c r="J8" s="140" t="s">
        <v>43</v>
      </c>
      <c r="K8" s="34" t="s">
        <v>123</v>
      </c>
      <c r="L8" s="34" t="s">
        <v>66</v>
      </c>
      <c r="M8" s="34" t="s">
        <v>11</v>
      </c>
      <c r="N8" s="181"/>
      <c r="O8" s="181"/>
      <c r="P8" s="32"/>
    </row>
    <row r="9" spans="2:17" s="3" customFormat="1" ht="24.75" customHeight="1" thickBot="1">
      <c r="B9" s="30"/>
      <c r="C9" s="49"/>
      <c r="D9" s="249" t="s">
        <v>146</v>
      </c>
      <c r="E9" s="249" t="s">
        <v>145</v>
      </c>
      <c r="F9" s="249" t="s">
        <v>42</v>
      </c>
      <c r="G9" s="32"/>
      <c r="I9" s="24"/>
      <c r="J9" s="418" t="s">
        <v>146</v>
      </c>
      <c r="K9" s="419"/>
      <c r="L9" s="419"/>
      <c r="M9" s="420"/>
      <c r="N9" s="165"/>
      <c r="O9" s="165"/>
      <c r="P9" s="32"/>
    </row>
    <row r="10" spans="2:17" s="3" customFormat="1" ht="19.5" customHeight="1">
      <c r="B10" s="30"/>
      <c r="C10" s="220" t="s">
        <v>55</v>
      </c>
      <c r="D10" s="290"/>
      <c r="E10" s="290"/>
      <c r="F10" s="291"/>
      <c r="G10" s="32"/>
      <c r="I10" s="30">
        <v>1</v>
      </c>
      <c r="J10" s="156" t="s">
        <v>44</v>
      </c>
      <c r="K10" s="160">
        <v>0</v>
      </c>
      <c r="L10" s="340">
        <f>+D25</f>
        <v>0</v>
      </c>
      <c r="M10" s="343">
        <f>K10*L10</f>
        <v>0</v>
      </c>
      <c r="N10" s="180"/>
      <c r="O10" s="254"/>
      <c r="P10" s="32"/>
    </row>
    <row r="11" spans="2:17" s="3" customFormat="1" ht="19.5" customHeight="1">
      <c r="B11" s="30"/>
      <c r="C11" s="221" t="s">
        <v>167</v>
      </c>
      <c r="D11" s="292"/>
      <c r="E11" s="292"/>
      <c r="F11" s="293"/>
      <c r="G11" s="32"/>
      <c r="I11" s="30">
        <v>2</v>
      </c>
      <c r="J11" s="157" t="s">
        <v>45</v>
      </c>
      <c r="K11" s="161">
        <v>0</v>
      </c>
      <c r="L11" s="341">
        <f>+D26</f>
        <v>0</v>
      </c>
      <c r="M11" s="344">
        <f>K11*L11</f>
        <v>0</v>
      </c>
      <c r="N11" s="180"/>
      <c r="O11" s="254"/>
      <c r="P11" s="32"/>
    </row>
    <row r="12" spans="2:17" s="3" customFormat="1" ht="19.5" customHeight="1">
      <c r="B12" s="30"/>
      <c r="C12" s="221" t="s">
        <v>148</v>
      </c>
      <c r="D12" s="292"/>
      <c r="E12" s="292"/>
      <c r="F12" s="293"/>
      <c r="G12" s="32"/>
      <c r="I12" s="30">
        <v>3</v>
      </c>
      <c r="J12" s="157" t="s">
        <v>46</v>
      </c>
      <c r="K12" s="161">
        <v>0</v>
      </c>
      <c r="L12" s="341">
        <f>+D27</f>
        <v>0</v>
      </c>
      <c r="M12" s="344">
        <f>K12*L12</f>
        <v>0</v>
      </c>
      <c r="N12" s="180"/>
      <c r="O12" s="254"/>
      <c r="P12" s="32"/>
    </row>
    <row r="13" spans="2:17" s="3" customFormat="1" ht="19.5" customHeight="1">
      <c r="B13" s="30"/>
      <c r="C13" s="221" t="s">
        <v>35</v>
      </c>
      <c r="D13" s="292"/>
      <c r="E13" s="292"/>
      <c r="F13" s="293"/>
      <c r="G13" s="32"/>
      <c r="I13" s="30">
        <v>4</v>
      </c>
      <c r="J13" s="157" t="s">
        <v>47</v>
      </c>
      <c r="K13" s="161">
        <v>0</v>
      </c>
      <c r="L13" s="341">
        <f>+D28</f>
        <v>0</v>
      </c>
      <c r="M13" s="344">
        <f>K13*L13</f>
        <v>0</v>
      </c>
      <c r="N13" s="180"/>
      <c r="O13" s="254"/>
      <c r="P13" s="32"/>
    </row>
    <row r="14" spans="2:17" s="3" customFormat="1" ht="19.5" customHeight="1" thickBot="1">
      <c r="B14" s="30"/>
      <c r="C14" s="221" t="s">
        <v>34</v>
      </c>
      <c r="D14" s="292"/>
      <c r="E14" s="292"/>
      <c r="F14" s="293"/>
      <c r="G14" s="32"/>
      <c r="I14" s="30">
        <v>5</v>
      </c>
      <c r="J14" s="159" t="s">
        <v>48</v>
      </c>
      <c r="K14" s="162">
        <v>0</v>
      </c>
      <c r="L14" s="342">
        <f>+D29</f>
        <v>0</v>
      </c>
      <c r="M14" s="345">
        <f>K14*L14</f>
        <v>0</v>
      </c>
      <c r="N14" s="180"/>
      <c r="O14" s="254"/>
      <c r="P14" s="32"/>
    </row>
    <row r="15" spans="2:17" s="3" customFormat="1" ht="19.5" customHeight="1" thickBot="1">
      <c r="B15" s="30"/>
      <c r="C15" s="221" t="s">
        <v>144</v>
      </c>
      <c r="D15" s="294"/>
      <c r="E15" s="294"/>
      <c r="F15" s="295"/>
      <c r="G15" s="32"/>
      <c r="I15" s="30">
        <v>6</v>
      </c>
      <c r="J15" s="158" t="s">
        <v>11</v>
      </c>
      <c r="K15" s="137">
        <f>SUM(K10:K14)</f>
        <v>0</v>
      </c>
      <c r="L15" s="184"/>
      <c r="M15" s="346">
        <f>SUM(M10:M14)</f>
        <v>0</v>
      </c>
      <c r="N15" s="166"/>
      <c r="O15" s="165"/>
      <c r="P15" s="32"/>
      <c r="Q15" s="154"/>
    </row>
    <row r="16" spans="2:17" s="3" customFormat="1" ht="19.5" customHeight="1" thickBot="1">
      <c r="B16" s="30"/>
      <c r="C16" s="221" t="s">
        <v>144</v>
      </c>
      <c r="D16" s="294"/>
      <c r="E16" s="294"/>
      <c r="F16" s="295"/>
      <c r="G16" s="32"/>
      <c r="I16" s="30"/>
      <c r="J16" s="418" t="s">
        <v>145</v>
      </c>
      <c r="K16" s="419"/>
      <c r="L16" s="419"/>
      <c r="M16" s="420"/>
      <c r="N16" s="136"/>
      <c r="O16" s="165"/>
      <c r="P16" s="32"/>
    </row>
    <row r="17" spans="1:21" s="3" customFormat="1" ht="19.5" customHeight="1">
      <c r="B17" s="30"/>
      <c r="C17" s="221" t="s">
        <v>144</v>
      </c>
      <c r="D17" s="294"/>
      <c r="E17" s="294"/>
      <c r="F17" s="295"/>
      <c r="G17" s="32"/>
      <c r="I17" s="30">
        <v>7</v>
      </c>
      <c r="J17" s="156" t="s">
        <v>44</v>
      </c>
      <c r="K17" s="160">
        <v>0</v>
      </c>
      <c r="L17" s="347">
        <f>E25</f>
        <v>0</v>
      </c>
      <c r="M17" s="343">
        <f>K17*L17</f>
        <v>0</v>
      </c>
      <c r="N17" s="165"/>
      <c r="O17" s="254"/>
      <c r="P17" s="32"/>
    </row>
    <row r="18" spans="1:21" s="3" customFormat="1" ht="19.5" customHeight="1">
      <c r="B18" s="30"/>
      <c r="C18" s="221" t="s">
        <v>144</v>
      </c>
      <c r="D18" s="294"/>
      <c r="E18" s="294"/>
      <c r="F18" s="295"/>
      <c r="G18" s="32"/>
      <c r="I18" s="30">
        <v>8</v>
      </c>
      <c r="J18" s="157" t="s">
        <v>45</v>
      </c>
      <c r="K18" s="161">
        <v>0</v>
      </c>
      <c r="L18" s="348">
        <f>E26</f>
        <v>0</v>
      </c>
      <c r="M18" s="344">
        <f>K18*L18</f>
        <v>0</v>
      </c>
      <c r="N18" s="180"/>
      <c r="O18" s="254"/>
      <c r="P18" s="32"/>
    </row>
    <row r="19" spans="1:21" s="3" customFormat="1" ht="19.5" customHeight="1">
      <c r="B19" s="30"/>
      <c r="C19" s="221" t="s">
        <v>53</v>
      </c>
      <c r="D19" s="69" t="s">
        <v>36</v>
      </c>
      <c r="E19" s="69" t="s">
        <v>36</v>
      </c>
      <c r="F19" s="222" t="s">
        <v>36</v>
      </c>
      <c r="G19" s="32"/>
      <c r="I19" s="30">
        <v>9</v>
      </c>
      <c r="J19" s="157" t="s">
        <v>46</v>
      </c>
      <c r="K19" s="161">
        <v>0</v>
      </c>
      <c r="L19" s="349">
        <f>E27</f>
        <v>0</v>
      </c>
      <c r="M19" s="344">
        <f>K19*L19</f>
        <v>0</v>
      </c>
      <c r="N19" s="180"/>
      <c r="O19" s="254"/>
      <c r="P19" s="32"/>
    </row>
    <row r="20" spans="1:21" s="3" customFormat="1" ht="19.5" customHeight="1" thickBot="1">
      <c r="B20" s="30"/>
      <c r="C20" s="223" t="s">
        <v>54</v>
      </c>
      <c r="D20" s="224" t="s">
        <v>36</v>
      </c>
      <c r="E20" s="224" t="s">
        <v>36</v>
      </c>
      <c r="F20" s="225" t="s">
        <v>36</v>
      </c>
      <c r="G20" s="32"/>
      <c r="I20" s="30">
        <v>10</v>
      </c>
      <c r="J20" s="157" t="s">
        <v>47</v>
      </c>
      <c r="K20" s="161">
        <v>0</v>
      </c>
      <c r="L20" s="350">
        <f>E28</f>
        <v>0</v>
      </c>
      <c r="M20" s="344">
        <f>K20*L20</f>
        <v>0</v>
      </c>
      <c r="N20" s="180"/>
      <c r="O20" s="254"/>
      <c r="P20" s="32"/>
    </row>
    <row r="21" spans="1:21" s="3" customFormat="1" ht="19.5" customHeight="1" thickBot="1">
      <c r="B21" s="30"/>
      <c r="C21" s="426" t="s">
        <v>168</v>
      </c>
      <c r="D21" s="426"/>
      <c r="E21" s="426"/>
      <c r="F21" s="426"/>
      <c r="G21" s="32"/>
      <c r="I21" s="30">
        <v>11</v>
      </c>
      <c r="J21" s="163" t="s">
        <v>48</v>
      </c>
      <c r="K21" s="162">
        <v>0</v>
      </c>
      <c r="L21" s="342">
        <f>E29</f>
        <v>0</v>
      </c>
      <c r="M21" s="345">
        <f>K21*L21</f>
        <v>0</v>
      </c>
      <c r="N21" s="180"/>
      <c r="O21" s="254"/>
      <c r="P21" s="32"/>
    </row>
    <row r="22" spans="1:21" s="3" customFormat="1" ht="22.5" customHeight="1" thickBot="1">
      <c r="B22" s="30"/>
      <c r="C22" s="407"/>
      <c r="D22" s="407"/>
      <c r="E22" s="407"/>
      <c r="F22" s="407"/>
      <c r="G22" s="32"/>
      <c r="I22" s="242">
        <v>12</v>
      </c>
      <c r="J22" s="139" t="s">
        <v>11</v>
      </c>
      <c r="K22" s="137">
        <f>SUM(K17:K21)</f>
        <v>0</v>
      </c>
      <c r="L22" s="351"/>
      <c r="M22" s="346">
        <f>SUM(M17:M21)</f>
        <v>0</v>
      </c>
      <c r="N22" s="182"/>
      <c r="O22" s="165"/>
      <c r="P22" s="32"/>
    </row>
    <row r="23" spans="1:21" s="3" customFormat="1" ht="19.5" customHeight="1" thickBot="1">
      <c r="B23" s="30"/>
      <c r="C23" s="72"/>
      <c r="D23" s="421" t="s">
        <v>147</v>
      </c>
      <c r="E23" s="422"/>
      <c r="F23" s="423"/>
      <c r="G23" s="32"/>
      <c r="I23" s="30"/>
      <c r="J23" s="418" t="s">
        <v>42</v>
      </c>
      <c r="K23" s="419"/>
      <c r="L23" s="419"/>
      <c r="M23" s="420"/>
      <c r="N23" s="166"/>
      <c r="O23" s="31"/>
      <c r="P23" s="32"/>
    </row>
    <row r="24" spans="1:21" s="3" customFormat="1" ht="24.75" customHeight="1" thickBot="1">
      <c r="B24" s="30"/>
      <c r="C24" s="72"/>
      <c r="D24" s="248" t="s">
        <v>146</v>
      </c>
      <c r="E24" s="248" t="s">
        <v>145</v>
      </c>
      <c r="F24" s="248" t="s">
        <v>42</v>
      </c>
      <c r="G24" s="32"/>
      <c r="I24" s="30">
        <v>13</v>
      </c>
      <c r="J24" s="156" t="s">
        <v>44</v>
      </c>
      <c r="K24" s="160">
        <v>0</v>
      </c>
      <c r="L24" s="340">
        <f>F25</f>
        <v>0</v>
      </c>
      <c r="M24" s="343">
        <f>K24*L24</f>
        <v>0</v>
      </c>
      <c r="N24" s="30"/>
      <c r="O24" s="31"/>
      <c r="P24" s="32"/>
    </row>
    <row r="25" spans="1:21" s="3" customFormat="1" ht="19.5" customHeight="1" thickBot="1">
      <c r="B25" s="30"/>
      <c r="C25" s="153" t="s">
        <v>44</v>
      </c>
      <c r="D25" s="296"/>
      <c r="E25" s="297"/>
      <c r="F25" s="298"/>
      <c r="G25" s="32"/>
      <c r="I25" s="30">
        <v>14</v>
      </c>
      <c r="J25" s="157" t="s">
        <v>45</v>
      </c>
      <c r="K25" s="161">
        <v>0</v>
      </c>
      <c r="L25" s="341">
        <f>F26</f>
        <v>0</v>
      </c>
      <c r="M25" s="344">
        <f>K25*L25</f>
        <v>0</v>
      </c>
      <c r="N25" s="165"/>
      <c r="O25" s="165"/>
      <c r="P25" s="32"/>
    </row>
    <row r="26" spans="1:21" s="3" customFormat="1" ht="19.5" customHeight="1" thickBot="1">
      <c r="B26" s="30"/>
      <c r="C26" s="153" t="s">
        <v>45</v>
      </c>
      <c r="D26" s="299"/>
      <c r="E26" s="300"/>
      <c r="F26" s="301"/>
      <c r="G26" s="32"/>
      <c r="I26" s="30">
        <v>15</v>
      </c>
      <c r="J26" s="157" t="s">
        <v>46</v>
      </c>
      <c r="K26" s="161">
        <v>0</v>
      </c>
      <c r="L26" s="341">
        <f>F27</f>
        <v>0</v>
      </c>
      <c r="M26" s="344">
        <f>K26*L26</f>
        <v>0</v>
      </c>
      <c r="N26" s="31"/>
      <c r="O26" s="31"/>
      <c r="P26" s="32"/>
    </row>
    <row r="27" spans="1:21" s="3" customFormat="1" ht="19.5" customHeight="1" thickBot="1">
      <c r="B27" s="30"/>
      <c r="C27" s="153" t="s">
        <v>46</v>
      </c>
      <c r="D27" s="299"/>
      <c r="E27" s="300"/>
      <c r="F27" s="301"/>
      <c r="G27" s="32"/>
      <c r="I27" s="30">
        <v>16</v>
      </c>
      <c r="J27" s="157" t="s">
        <v>47</v>
      </c>
      <c r="K27" s="161">
        <v>0</v>
      </c>
      <c r="L27" s="341">
        <f>F28</f>
        <v>0</v>
      </c>
      <c r="M27" s="344">
        <f>K27*L27</f>
        <v>0</v>
      </c>
      <c r="N27" s="31"/>
      <c r="O27" s="31"/>
      <c r="P27" s="32"/>
    </row>
    <row r="28" spans="1:21" s="3" customFormat="1" ht="19.5" customHeight="1" thickBot="1">
      <c r="B28" s="30"/>
      <c r="C28" s="153" t="s">
        <v>47</v>
      </c>
      <c r="D28" s="299"/>
      <c r="E28" s="300"/>
      <c r="F28" s="301"/>
      <c r="G28" s="32"/>
      <c r="I28" s="30">
        <v>17</v>
      </c>
      <c r="J28" s="163" t="s">
        <v>48</v>
      </c>
      <c r="K28" s="162">
        <v>0</v>
      </c>
      <c r="L28" s="342">
        <f>F29</f>
        <v>0</v>
      </c>
      <c r="M28" s="345">
        <f>K28*L28</f>
        <v>0</v>
      </c>
      <c r="N28" s="31"/>
      <c r="O28" s="31"/>
      <c r="P28" s="32"/>
    </row>
    <row r="29" spans="1:21" s="3" customFormat="1" ht="19.5" customHeight="1" thickBot="1">
      <c r="A29" s="1"/>
      <c r="B29" s="30"/>
      <c r="C29" s="153" t="s">
        <v>48</v>
      </c>
      <c r="D29" s="302"/>
      <c r="E29" s="303"/>
      <c r="F29" s="304"/>
      <c r="G29" s="32"/>
      <c r="H29"/>
      <c r="I29" s="242">
        <v>18</v>
      </c>
      <c r="J29" s="139" t="s">
        <v>11</v>
      </c>
      <c r="K29" s="137">
        <f>SUM(K24:K28)</f>
        <v>0</v>
      </c>
      <c r="L29" s="351"/>
      <c r="M29" s="346">
        <f>SUM(M24:M28)</f>
        <v>0</v>
      </c>
      <c r="N29" s="31"/>
      <c r="O29" s="31"/>
      <c r="P29" s="32"/>
    </row>
    <row r="30" spans="1:21" s="3" customFormat="1" ht="13.5" customHeight="1" thickBot="1">
      <c r="A30" s="1"/>
      <c r="B30" s="228"/>
      <c r="C30" s="229"/>
      <c r="D30" s="229"/>
      <c r="E30" s="229"/>
      <c r="F30" s="229"/>
      <c r="G30" s="230"/>
      <c r="H30" s="190"/>
      <c r="I30" s="30"/>
      <c r="J30" s="31"/>
      <c r="K30" s="31"/>
      <c r="L30" s="31"/>
      <c r="M30" s="31"/>
      <c r="N30" s="31"/>
      <c r="O30" s="31"/>
      <c r="P30" s="32"/>
    </row>
    <row r="31" spans="1:21" s="3" customFormat="1" ht="19.5" customHeight="1" thickBot="1">
      <c r="A31" s="1"/>
      <c r="B31" s="188"/>
      <c r="C31" s="226"/>
      <c r="D31" s="227"/>
      <c r="E31" s="227"/>
      <c r="F31" s="227"/>
      <c r="G31" s="188"/>
      <c r="H31" s="190"/>
      <c r="I31" s="242">
        <v>19</v>
      </c>
      <c r="J31" s="139" t="s">
        <v>56</v>
      </c>
      <c r="K31" s="137">
        <f>K29+K22+K15</f>
        <v>0</v>
      </c>
      <c r="L31" s="71"/>
      <c r="M31" s="346">
        <f>M29+M22+M15</f>
        <v>0</v>
      </c>
      <c r="N31" s="127" t="s">
        <v>109</v>
      </c>
      <c r="O31" s="31"/>
      <c r="P31" s="91"/>
    </row>
    <row r="32" spans="1:21" ht="13.5" customHeight="1">
      <c r="B32" s="217"/>
      <c r="C32" s="164"/>
      <c r="D32" s="164"/>
      <c r="E32" s="164"/>
      <c r="F32" s="164"/>
      <c r="G32" s="164"/>
      <c r="H32" s="130"/>
      <c r="I32" s="101"/>
      <c r="J32" s="252" t="s">
        <v>113</v>
      </c>
      <c r="K32" s="121"/>
      <c r="L32" s="121"/>
      <c r="M32" s="121"/>
      <c r="N32" s="121"/>
      <c r="O32" s="121"/>
      <c r="P32" s="28"/>
      <c r="Q32" s="1"/>
      <c r="R32" s="1"/>
      <c r="S32" s="1"/>
      <c r="T32" s="1"/>
      <c r="U32" s="1"/>
    </row>
    <row r="33" spans="2:21" ht="40.5" customHeight="1">
      <c r="B33" s="185"/>
      <c r="C33" s="186"/>
      <c r="D33" s="187"/>
      <c r="E33" s="187"/>
      <c r="F33" s="188"/>
      <c r="G33" s="187"/>
      <c r="H33" s="130"/>
      <c r="I33" s="101"/>
      <c r="J33" s="407" t="s">
        <v>170</v>
      </c>
      <c r="K33" s="407"/>
      <c r="L33" s="407"/>
      <c r="M33" s="407"/>
      <c r="N33" s="407"/>
      <c r="O33" s="407"/>
      <c r="P33" s="28"/>
      <c r="Q33" s="1"/>
      <c r="R33" s="1"/>
      <c r="S33" s="1"/>
      <c r="T33" s="1"/>
      <c r="U33" s="1"/>
    </row>
    <row r="34" spans="2:21" ht="28.5" customHeight="1">
      <c r="B34" s="185"/>
      <c r="C34" s="186"/>
      <c r="D34" s="187"/>
      <c r="E34" s="187"/>
      <c r="F34" s="188"/>
      <c r="G34" s="187"/>
      <c r="H34" s="130"/>
      <c r="I34" s="101"/>
      <c r="J34" s="407" t="s">
        <v>171</v>
      </c>
      <c r="K34" s="407"/>
      <c r="L34" s="407"/>
      <c r="M34" s="407"/>
      <c r="N34" s="407"/>
      <c r="O34" s="407"/>
      <c r="P34" s="28"/>
      <c r="Q34" s="1"/>
      <c r="R34" s="1"/>
      <c r="S34" s="1"/>
      <c r="T34" s="1"/>
      <c r="U34" s="1"/>
    </row>
    <row r="35" spans="2:21" ht="28.5" customHeight="1">
      <c r="B35" s="185"/>
      <c r="C35" s="186"/>
      <c r="D35" s="187"/>
      <c r="E35" s="187"/>
      <c r="F35" s="188"/>
      <c r="G35" s="187"/>
      <c r="H35" s="130"/>
      <c r="I35" s="101"/>
      <c r="J35" s="407" t="s">
        <v>172</v>
      </c>
      <c r="K35" s="407"/>
      <c r="L35" s="407"/>
      <c r="M35" s="407"/>
      <c r="N35" s="407"/>
      <c r="O35" s="407"/>
      <c r="P35" s="28"/>
      <c r="Q35" s="1"/>
      <c r="R35" s="1"/>
      <c r="S35" s="1"/>
      <c r="T35" s="1"/>
      <c r="U35" s="1"/>
    </row>
    <row r="36" spans="2:21" ht="28.5" customHeight="1" thickBot="1">
      <c r="B36" s="185"/>
      <c r="C36" s="189"/>
      <c r="D36" s="189"/>
      <c r="E36" s="189"/>
      <c r="F36" s="189"/>
      <c r="G36" s="187"/>
      <c r="H36" s="164"/>
      <c r="I36" s="255"/>
      <c r="J36" s="400" t="s">
        <v>158</v>
      </c>
      <c r="K36" s="400"/>
      <c r="L36" s="400"/>
      <c r="M36" s="400"/>
      <c r="N36" s="400"/>
      <c r="O36" s="400"/>
      <c r="P36" s="241"/>
      <c r="Q36" s="1"/>
      <c r="R36" s="1"/>
      <c r="S36" s="1"/>
      <c r="T36" s="1"/>
      <c r="U36" s="1"/>
    </row>
    <row r="37" spans="2:21">
      <c r="C37" s="1"/>
      <c r="D37" s="1"/>
      <c r="E37" s="1"/>
      <c r="F37" s="1"/>
      <c r="G37" s="1"/>
      <c r="I37" s="185"/>
      <c r="J37" s="189"/>
      <c r="K37" s="189"/>
      <c r="L37" s="189"/>
      <c r="M37" s="189"/>
      <c r="N37" s="189"/>
      <c r="O37" s="189"/>
      <c r="P37" s="1"/>
      <c r="Q37" s="1"/>
      <c r="R37" s="1"/>
      <c r="S37" s="1"/>
      <c r="T37" s="1"/>
      <c r="U37" s="1"/>
    </row>
  </sheetData>
  <sheetProtection sheet="1" objects="1" scenarios="1"/>
  <mergeCells count="12">
    <mergeCell ref="J35:O35"/>
    <mergeCell ref="J36:O36"/>
    <mergeCell ref="C21:F22"/>
    <mergeCell ref="D23:F23"/>
    <mergeCell ref="J33:O33"/>
    <mergeCell ref="J34:O34"/>
    <mergeCell ref="D6:F6"/>
    <mergeCell ref="J9:M9"/>
    <mergeCell ref="J16:M16"/>
    <mergeCell ref="J23:M23"/>
    <mergeCell ref="D8:F8"/>
    <mergeCell ref="L6:M6"/>
  </mergeCells>
  <phoneticPr fontId="3" type="noConversion"/>
  <printOptions horizontalCentered="1"/>
  <pageMargins left="0.24" right="0.19" top="0.53" bottom="0.39" header="0.17" footer="0.16"/>
  <pageSetup orientation="portrait" r:id="rId1"/>
  <headerFooter alignWithMargins="0">
    <oddHeader>&amp;L&amp;"Arial,Bold"&amp;12NCTA Triangle Expressway
ETC Technology RFP&amp;R&amp;"Arial,Bold"&amp;12Price Proposal</oddHeader>
    <oddFooter>&amp;L&amp;F&amp;C&amp;P&amp;R&amp;A</oddFooter>
  </headerFooter>
  <colBreaks count="1" manualBreakCount="1">
    <brk id="7" min="1" max="34" man="1"/>
  </colBreaks>
</worksheet>
</file>

<file path=xl/worksheets/sheet6.xml><?xml version="1.0" encoding="utf-8"?>
<worksheet xmlns="http://schemas.openxmlformats.org/spreadsheetml/2006/main" xmlns:r="http://schemas.openxmlformats.org/officeDocument/2006/relationships">
  <dimension ref="B1:R66"/>
  <sheetViews>
    <sheetView view="pageBreakPreview" topLeftCell="A10" zoomScaleNormal="100" workbookViewId="0">
      <selection activeCell="D28" sqref="D28"/>
    </sheetView>
  </sheetViews>
  <sheetFormatPr defaultColWidth="9.140625" defaultRowHeight="12.75"/>
  <cols>
    <col min="1" max="1" width="1.7109375" style="1" customWidth="1"/>
    <col min="2" max="2" width="3.5703125" style="1" customWidth="1"/>
    <col min="3" max="3" width="40.140625" style="6" customWidth="1"/>
    <col min="4" max="5" width="7.7109375" style="1" customWidth="1"/>
    <col min="6" max="6" width="11.42578125" style="5" customWidth="1"/>
    <col min="7" max="7" width="13.140625" style="5" customWidth="1"/>
    <col min="8" max="8" width="3.5703125" customWidth="1"/>
    <col min="9" max="9" width="8.42578125" customWidth="1"/>
    <col min="10" max="10" width="13.140625" bestFit="1" customWidth="1"/>
    <col min="11" max="11" width="8.85546875"/>
    <col min="12" max="12" width="13.5703125" customWidth="1"/>
    <col min="13" max="18" width="8.85546875" customWidth="1"/>
    <col min="19" max="16384" width="9.140625" style="1"/>
  </cols>
  <sheetData>
    <row r="1" spans="2:18" ht="13.5" thickBot="1"/>
    <row r="2" spans="2:18" s="3" customFormat="1" ht="18" customHeight="1" thickBot="1">
      <c r="B2" s="27"/>
      <c r="C2" s="431" t="s">
        <v>175</v>
      </c>
      <c r="D2" s="431"/>
      <c r="E2" s="431"/>
      <c r="F2" s="431"/>
      <c r="G2" s="432"/>
      <c r="H2" s="53"/>
    </row>
    <row r="3" spans="2:18" s="3" customFormat="1" ht="18" customHeight="1" thickBot="1">
      <c r="B3" s="46"/>
      <c r="C3" s="431" t="s">
        <v>195</v>
      </c>
      <c r="D3" s="431"/>
      <c r="E3" s="431"/>
      <c r="F3" s="431"/>
      <c r="G3" s="432"/>
      <c r="H3" s="47"/>
    </row>
    <row r="4" spans="2:18" s="3" customFormat="1" ht="18" customHeight="1">
      <c r="B4" s="97"/>
      <c r="C4" s="415" t="s">
        <v>184</v>
      </c>
      <c r="D4" s="415"/>
      <c r="E4" s="415"/>
      <c r="F4" s="415"/>
      <c r="G4" s="415"/>
      <c r="H4" s="89"/>
    </row>
    <row r="5" spans="2:18" s="3" customFormat="1" ht="13.5" customHeight="1" thickBot="1">
      <c r="B5" s="54"/>
      <c r="C5" s="49"/>
      <c r="D5" s="50"/>
      <c r="E5" s="50"/>
      <c r="F5" s="50"/>
      <c r="G5" s="51"/>
      <c r="H5" s="55"/>
    </row>
    <row r="6" spans="2:18" s="3" customFormat="1" ht="16.5" customHeight="1" thickBot="1">
      <c r="B6" s="54"/>
      <c r="C6" s="115" t="s">
        <v>5</v>
      </c>
      <c r="D6" s="424">
        <f>'1 ETC Title'!D6</f>
        <v>0</v>
      </c>
      <c r="E6" s="425"/>
      <c r="F6" s="425"/>
      <c r="G6" s="425"/>
      <c r="H6" s="218"/>
    </row>
    <row r="7" spans="2:18" s="3" customFormat="1" ht="13.5" customHeight="1" thickBot="1">
      <c r="B7" s="54"/>
      <c r="C7" s="49"/>
      <c r="D7" s="50"/>
      <c r="E7" s="50"/>
      <c r="F7" s="50"/>
      <c r="G7" s="51"/>
      <c r="H7" s="55"/>
    </row>
    <row r="8" spans="2:18" s="3" customFormat="1" ht="18" customHeight="1" thickBot="1">
      <c r="B8" s="54"/>
      <c r="C8" s="155" t="s">
        <v>155</v>
      </c>
      <c r="D8" s="67">
        <f>'3 ETC Lane Count'!G36</f>
        <v>38</v>
      </c>
      <c r="E8" s="50"/>
      <c r="F8" s="50"/>
      <c r="G8" s="51"/>
      <c r="H8" s="55"/>
    </row>
    <row r="9" spans="2:18" s="3" customFormat="1" ht="13.5" customHeight="1" thickBot="1">
      <c r="B9" s="54"/>
      <c r="C9" s="49"/>
      <c r="D9" s="50"/>
      <c r="E9" s="50"/>
      <c r="F9" s="50"/>
      <c r="G9" s="51"/>
      <c r="H9" s="55"/>
    </row>
    <row r="10" spans="2:18" s="3" customFormat="1" ht="19.5" customHeight="1" thickBot="1">
      <c r="B10" s="23"/>
      <c r="C10" s="34" t="s">
        <v>12</v>
      </c>
      <c r="D10" s="34" t="s">
        <v>38</v>
      </c>
      <c r="E10" s="34" t="s">
        <v>65</v>
      </c>
      <c r="F10" s="34" t="s">
        <v>66</v>
      </c>
      <c r="G10" s="34" t="s">
        <v>67</v>
      </c>
      <c r="H10" s="32"/>
    </row>
    <row r="11" spans="2:18" ht="19.5" customHeight="1">
      <c r="B11" s="24"/>
      <c r="C11" s="33" t="s">
        <v>85</v>
      </c>
      <c r="D11" s="11"/>
      <c r="E11" s="16"/>
      <c r="F11" s="7"/>
      <c r="G11" s="7"/>
      <c r="H11" s="28"/>
      <c r="I11" s="1"/>
      <c r="J11" s="1"/>
      <c r="K11" s="1"/>
      <c r="L11" s="1"/>
      <c r="M11" s="1"/>
      <c r="N11" s="1"/>
      <c r="O11" s="1"/>
      <c r="P11" s="1"/>
      <c r="Q11" s="1"/>
      <c r="R11" s="1"/>
    </row>
    <row r="12" spans="2:18" ht="20.100000000000001" customHeight="1">
      <c r="B12" s="245">
        <v>1</v>
      </c>
      <c r="C12" s="305" t="s">
        <v>130</v>
      </c>
      <c r="D12" s="306"/>
      <c r="E12" s="257" t="s">
        <v>2</v>
      </c>
      <c r="F12" s="308"/>
      <c r="G12" s="352">
        <f t="shared" ref="G12:G21" si="0">D12*F12</f>
        <v>0</v>
      </c>
      <c r="H12" s="28"/>
      <c r="I12" s="131"/>
      <c r="J12" s="135"/>
      <c r="K12" s="135"/>
      <c r="L12" s="135"/>
      <c r="M12" s="1"/>
      <c r="N12" s="1"/>
      <c r="O12" s="1"/>
      <c r="P12" s="1"/>
      <c r="Q12" s="1"/>
      <c r="R12" s="1"/>
    </row>
    <row r="13" spans="2:18" ht="20.100000000000001" customHeight="1">
      <c r="B13" s="245">
        <v>2</v>
      </c>
      <c r="C13" s="305" t="s">
        <v>131</v>
      </c>
      <c r="D13" s="306"/>
      <c r="E13" s="257" t="s">
        <v>2</v>
      </c>
      <c r="F13" s="308"/>
      <c r="G13" s="352">
        <f>D13*F13</f>
        <v>0</v>
      </c>
      <c r="H13" s="28"/>
      <c r="I13" s="1"/>
      <c r="J13" s="135"/>
      <c r="K13" s="135"/>
      <c r="L13" s="135"/>
      <c r="M13" s="1"/>
      <c r="N13" s="1"/>
      <c r="O13" s="1"/>
      <c r="P13" s="1"/>
      <c r="Q13" s="1"/>
      <c r="R13" s="1"/>
    </row>
    <row r="14" spans="2:18" ht="20.100000000000001" customHeight="1">
      <c r="B14" s="245">
        <v>3</v>
      </c>
      <c r="C14" s="305" t="s">
        <v>132</v>
      </c>
      <c r="D14" s="306"/>
      <c r="E14" s="257" t="s">
        <v>2</v>
      </c>
      <c r="F14" s="308"/>
      <c r="G14" s="352">
        <f t="shared" si="0"/>
        <v>0</v>
      </c>
      <c r="H14" s="28"/>
      <c r="I14" s="1"/>
      <c r="J14" s="135"/>
      <c r="K14" s="135"/>
      <c r="L14" s="135"/>
      <c r="M14" s="1"/>
      <c r="N14" s="1"/>
      <c r="O14" s="1"/>
      <c r="P14" s="1"/>
      <c r="Q14" s="1"/>
      <c r="R14" s="1"/>
    </row>
    <row r="15" spans="2:18" ht="20.100000000000001" customHeight="1">
      <c r="B15" s="245">
        <v>4</v>
      </c>
      <c r="C15" s="305" t="s">
        <v>133</v>
      </c>
      <c r="D15" s="306"/>
      <c r="E15" s="257" t="s">
        <v>2</v>
      </c>
      <c r="F15" s="308"/>
      <c r="G15" s="352">
        <f>D15*F15</f>
        <v>0</v>
      </c>
      <c r="H15" s="28"/>
      <c r="I15" s="1"/>
      <c r="J15" s="135"/>
      <c r="K15" s="135"/>
      <c r="L15" s="135"/>
      <c r="M15" s="1"/>
      <c r="N15" s="1"/>
      <c r="O15" s="1"/>
      <c r="P15" s="1"/>
      <c r="Q15" s="1"/>
      <c r="R15" s="1"/>
    </row>
    <row r="16" spans="2:18" ht="20.100000000000001" customHeight="1">
      <c r="B16" s="245">
        <v>5</v>
      </c>
      <c r="C16" s="305" t="s">
        <v>134</v>
      </c>
      <c r="D16" s="307"/>
      <c r="E16" s="257" t="s">
        <v>2</v>
      </c>
      <c r="F16" s="308"/>
      <c r="G16" s="352">
        <f>D16*F16</f>
        <v>0</v>
      </c>
      <c r="H16" s="28"/>
      <c r="I16" s="1"/>
      <c r="M16" s="1"/>
      <c r="N16" s="1"/>
      <c r="O16" s="1"/>
      <c r="P16" s="1"/>
      <c r="Q16" s="1"/>
      <c r="R16" s="1"/>
    </row>
    <row r="17" spans="2:18" ht="20.100000000000001" customHeight="1">
      <c r="B17" s="245">
        <v>6</v>
      </c>
      <c r="C17" s="305" t="s">
        <v>134</v>
      </c>
      <c r="D17" s="307"/>
      <c r="E17" s="257" t="s">
        <v>2</v>
      </c>
      <c r="F17" s="308"/>
      <c r="G17" s="352">
        <f t="shared" si="0"/>
        <v>0</v>
      </c>
      <c r="H17" s="28"/>
      <c r="I17" s="1"/>
      <c r="M17" s="1"/>
      <c r="N17" s="1"/>
      <c r="O17" s="1"/>
      <c r="P17" s="1"/>
      <c r="Q17" s="1"/>
      <c r="R17" s="1"/>
    </row>
    <row r="18" spans="2:18" ht="20.100000000000001" customHeight="1">
      <c r="B18" s="245">
        <v>7</v>
      </c>
      <c r="C18" s="305" t="s">
        <v>86</v>
      </c>
      <c r="D18" s="306"/>
      <c r="E18" s="257" t="s">
        <v>2</v>
      </c>
      <c r="F18" s="308"/>
      <c r="G18" s="352">
        <f t="shared" si="0"/>
        <v>0</v>
      </c>
      <c r="H18" s="28"/>
      <c r="I18" s="1"/>
      <c r="M18" s="1"/>
      <c r="N18" s="1"/>
      <c r="O18" s="1"/>
      <c r="P18" s="1"/>
      <c r="Q18" s="1"/>
      <c r="R18" s="1"/>
    </row>
    <row r="19" spans="2:18" ht="20.100000000000001" customHeight="1">
      <c r="B19" s="245">
        <v>8</v>
      </c>
      <c r="C19" s="84" t="s">
        <v>87</v>
      </c>
      <c r="D19" s="243">
        <f>'3 ETC Lane Count'!G36</f>
        <v>38</v>
      </c>
      <c r="E19" s="258" t="s">
        <v>2</v>
      </c>
      <c r="F19" s="308"/>
      <c r="G19" s="353">
        <f t="shared" si="0"/>
        <v>0</v>
      </c>
      <c r="H19" s="28"/>
      <c r="I19" s="1"/>
      <c r="M19" s="1"/>
      <c r="N19" s="1"/>
      <c r="O19" s="1"/>
      <c r="P19" s="1"/>
      <c r="Q19" s="1"/>
      <c r="R19" s="1"/>
    </row>
    <row r="20" spans="2:18" ht="20.100000000000001" customHeight="1">
      <c r="B20" s="30">
        <v>9</v>
      </c>
      <c r="C20" s="84" t="s">
        <v>88</v>
      </c>
      <c r="D20" s="59">
        <v>1</v>
      </c>
      <c r="E20" s="258" t="s">
        <v>21</v>
      </c>
      <c r="F20" s="308"/>
      <c r="G20" s="353">
        <f t="shared" si="0"/>
        <v>0</v>
      </c>
      <c r="H20" s="28"/>
      <c r="I20" s="1"/>
      <c r="M20" s="1"/>
      <c r="N20" s="1"/>
      <c r="O20" s="1"/>
      <c r="P20" s="1"/>
      <c r="Q20" s="1"/>
      <c r="R20" s="1"/>
    </row>
    <row r="21" spans="2:18" ht="20.100000000000001" customHeight="1" thickBot="1">
      <c r="B21" s="30">
        <v>10</v>
      </c>
      <c r="C21" s="84" t="s">
        <v>89</v>
      </c>
      <c r="D21" s="59">
        <v>1</v>
      </c>
      <c r="E21" s="258" t="s">
        <v>21</v>
      </c>
      <c r="F21" s="309"/>
      <c r="G21" s="353">
        <f t="shared" si="0"/>
        <v>0</v>
      </c>
      <c r="H21" s="28"/>
      <c r="I21" s="1"/>
      <c r="M21" s="1"/>
      <c r="N21" s="1"/>
      <c r="O21" s="1"/>
      <c r="P21" s="1"/>
      <c r="Q21" s="1"/>
      <c r="R21" s="1"/>
    </row>
    <row r="22" spans="2:18" ht="20.100000000000001" customHeight="1" thickBot="1">
      <c r="B22" s="242">
        <v>11</v>
      </c>
      <c r="C22" s="42" t="s">
        <v>40</v>
      </c>
      <c r="D22" s="60"/>
      <c r="E22" s="39"/>
      <c r="F22" s="37"/>
      <c r="G22" s="354">
        <f>SUM(G12:G21)</f>
        <v>0</v>
      </c>
      <c r="H22" s="28"/>
      <c r="I22" s="1"/>
      <c r="M22" s="1"/>
      <c r="N22" s="1"/>
      <c r="O22" s="1"/>
      <c r="P22" s="1"/>
      <c r="Q22" s="1"/>
      <c r="R22" s="1"/>
    </row>
    <row r="23" spans="2:18" ht="13.5" customHeight="1">
      <c r="B23" s="30"/>
      <c r="C23" s="19"/>
      <c r="D23" s="8"/>
      <c r="E23" s="17"/>
      <c r="F23" s="7"/>
      <c r="G23" s="7"/>
      <c r="H23" s="28"/>
      <c r="I23" s="1"/>
      <c r="M23" s="1"/>
      <c r="N23" s="1"/>
      <c r="O23" s="1"/>
      <c r="P23" s="1"/>
      <c r="Q23" s="1"/>
      <c r="R23" s="1"/>
    </row>
    <row r="24" spans="2:18" ht="20.100000000000001" customHeight="1">
      <c r="B24" s="30"/>
      <c r="C24" s="33" t="s">
        <v>58</v>
      </c>
      <c r="D24" s="8"/>
      <c r="E24" s="17"/>
      <c r="F24" s="11"/>
      <c r="G24" s="7"/>
      <c r="H24" s="28"/>
      <c r="I24" s="1"/>
      <c r="M24" s="1"/>
      <c r="N24" s="1"/>
      <c r="O24" s="1"/>
      <c r="P24" s="1"/>
      <c r="Q24" s="1"/>
      <c r="R24" s="1"/>
    </row>
    <row r="25" spans="2:18" ht="20.100000000000001" customHeight="1">
      <c r="B25" s="245">
        <v>12</v>
      </c>
      <c r="C25" s="83" t="s">
        <v>83</v>
      </c>
      <c r="D25" s="61">
        <v>3</v>
      </c>
      <c r="E25" s="274" t="s">
        <v>2</v>
      </c>
      <c r="F25" s="308"/>
      <c r="G25" s="352">
        <f>D25*F25</f>
        <v>0</v>
      </c>
      <c r="H25" s="28"/>
      <c r="I25" s="1"/>
      <c r="K25" s="1"/>
      <c r="L25" s="1"/>
      <c r="M25" s="1"/>
      <c r="N25" s="1"/>
      <c r="O25" s="1"/>
      <c r="P25" s="1"/>
      <c r="Q25" s="1"/>
      <c r="R25" s="1"/>
    </row>
    <row r="26" spans="2:18" ht="20.100000000000001" customHeight="1">
      <c r="B26" s="245">
        <v>13</v>
      </c>
      <c r="C26" s="83" t="s">
        <v>84</v>
      </c>
      <c r="D26" s="59">
        <v>3</v>
      </c>
      <c r="E26" s="274" t="s">
        <v>2</v>
      </c>
      <c r="F26" s="308"/>
      <c r="G26" s="352">
        <f>D26*F26</f>
        <v>0</v>
      </c>
      <c r="H26" s="28"/>
      <c r="I26" s="1"/>
      <c r="J26" s="1"/>
      <c r="K26" s="1"/>
      <c r="L26" s="1"/>
      <c r="M26" s="1"/>
      <c r="N26" s="1"/>
      <c r="O26" s="1"/>
      <c r="P26" s="1"/>
      <c r="Q26" s="1"/>
      <c r="R26" s="1"/>
    </row>
    <row r="27" spans="2:18" ht="20.100000000000001" customHeight="1">
      <c r="B27" s="245">
        <v>14</v>
      </c>
      <c r="C27" s="396" t="s">
        <v>243</v>
      </c>
      <c r="D27" s="59">
        <v>3</v>
      </c>
      <c r="E27" s="276" t="s">
        <v>2</v>
      </c>
      <c r="F27" s="309"/>
      <c r="G27" s="352">
        <f>D27*F27</f>
        <v>0</v>
      </c>
      <c r="H27" s="28"/>
      <c r="I27" s="1"/>
      <c r="J27" s="1"/>
      <c r="K27" s="1"/>
      <c r="L27" s="1"/>
      <c r="M27" s="1"/>
      <c r="N27" s="1"/>
      <c r="O27" s="1"/>
      <c r="P27" s="1"/>
      <c r="Q27" s="1"/>
      <c r="R27" s="1"/>
    </row>
    <row r="28" spans="2:18" ht="20.100000000000001" customHeight="1" thickBot="1">
      <c r="B28" s="245">
        <v>15</v>
      </c>
      <c r="C28" s="275" t="s">
        <v>98</v>
      </c>
      <c r="D28" s="310"/>
      <c r="E28" s="276" t="s">
        <v>2</v>
      </c>
      <c r="F28" s="309"/>
      <c r="G28" s="353">
        <f>D28*F28</f>
        <v>0</v>
      </c>
      <c r="H28" s="56"/>
      <c r="I28" s="1"/>
      <c r="J28" s="1"/>
      <c r="K28" s="1"/>
      <c r="L28" s="1"/>
      <c r="M28" s="1"/>
      <c r="N28" s="1"/>
      <c r="O28" s="1"/>
      <c r="P28" s="1"/>
      <c r="Q28" s="1"/>
      <c r="R28" s="1"/>
    </row>
    <row r="29" spans="2:18" ht="20.100000000000001" customHeight="1" thickBot="1">
      <c r="B29" s="242">
        <v>16</v>
      </c>
      <c r="C29" s="42" t="s">
        <v>68</v>
      </c>
      <c r="D29" s="60"/>
      <c r="E29" s="39"/>
      <c r="F29" s="41"/>
      <c r="G29" s="354">
        <f>SUM(G25:G28)</f>
        <v>0</v>
      </c>
      <c r="H29" s="28"/>
      <c r="I29" s="1"/>
      <c r="J29" s="1"/>
      <c r="K29" s="1"/>
      <c r="L29" s="1"/>
      <c r="M29" s="1"/>
      <c r="N29" s="1"/>
      <c r="O29" s="1"/>
      <c r="P29" s="1"/>
      <c r="Q29" s="1"/>
      <c r="R29" s="1"/>
    </row>
    <row r="30" spans="2:18" ht="13.5" customHeight="1">
      <c r="B30" s="25"/>
      <c r="C30" s="33" t="s">
        <v>113</v>
      </c>
      <c r="D30" s="8"/>
      <c r="E30" s="17"/>
      <c r="F30" s="11"/>
      <c r="G30" s="138"/>
      <c r="H30" s="28"/>
      <c r="I30" s="1"/>
      <c r="J30" s="1"/>
      <c r="K30" s="1"/>
      <c r="L30" s="1"/>
      <c r="M30" s="1"/>
      <c r="N30" s="1"/>
      <c r="O30" s="1"/>
      <c r="P30" s="1"/>
      <c r="Q30" s="1"/>
      <c r="R30" s="1"/>
    </row>
    <row r="31" spans="2:18" ht="55.5" customHeight="1" thickBot="1">
      <c r="B31" s="244"/>
      <c r="C31" s="433" t="s">
        <v>210</v>
      </c>
      <c r="D31" s="434"/>
      <c r="E31" s="434"/>
      <c r="F31" s="434"/>
      <c r="G31" s="434"/>
      <c r="H31" s="241"/>
      <c r="I31" s="1"/>
      <c r="J31" s="1"/>
      <c r="K31" s="1"/>
      <c r="L31" s="1"/>
      <c r="M31" s="1"/>
      <c r="N31" s="1"/>
      <c r="O31" s="1"/>
      <c r="P31" s="1"/>
      <c r="Q31" s="1"/>
      <c r="R31" s="1"/>
    </row>
    <row r="32" spans="2:18" s="3" customFormat="1" ht="18" customHeight="1" thickBot="1">
      <c r="B32" s="27"/>
      <c r="C32" s="431" t="s">
        <v>175</v>
      </c>
      <c r="D32" s="431"/>
      <c r="E32" s="431"/>
      <c r="F32" s="431"/>
      <c r="G32" s="432"/>
      <c r="H32" s="53"/>
      <c r="J32" s="1"/>
      <c r="K32" s="1"/>
    </row>
    <row r="33" spans="2:18" s="3" customFormat="1" ht="18" customHeight="1" thickBot="1">
      <c r="B33" s="46"/>
      <c r="C33" s="431" t="s">
        <v>94</v>
      </c>
      <c r="D33" s="431"/>
      <c r="E33" s="431"/>
      <c r="F33" s="431"/>
      <c r="G33" s="432"/>
      <c r="H33" s="47"/>
      <c r="J33"/>
      <c r="K33"/>
    </row>
    <row r="34" spans="2:18" s="3" customFormat="1" ht="18" customHeight="1">
      <c r="B34" s="97"/>
      <c r="C34" s="415" t="s">
        <v>232</v>
      </c>
      <c r="D34" s="415"/>
      <c r="E34" s="415"/>
      <c r="F34" s="415"/>
      <c r="G34" s="415"/>
      <c r="H34" s="89"/>
    </row>
    <row r="35" spans="2:18" ht="13.5" customHeight="1" thickBot="1">
      <c r="B35" s="25"/>
      <c r="C35" s="19"/>
      <c r="D35" s="8"/>
      <c r="E35" s="17"/>
      <c r="F35" s="7"/>
      <c r="G35" s="7"/>
      <c r="H35" s="28"/>
      <c r="I35" s="1"/>
      <c r="J35" s="3"/>
      <c r="K35" s="3"/>
      <c r="L35" s="1"/>
      <c r="M35" s="1"/>
      <c r="N35" s="1"/>
      <c r="O35" s="1"/>
      <c r="P35" s="1"/>
      <c r="Q35" s="1"/>
      <c r="R35" s="1"/>
    </row>
    <row r="36" spans="2:18" ht="19.5" customHeight="1" thickBot="1">
      <c r="B36" s="25"/>
      <c r="C36" s="34" t="s">
        <v>12</v>
      </c>
      <c r="D36" s="34" t="s">
        <v>38</v>
      </c>
      <c r="E36" s="34" t="s">
        <v>65</v>
      </c>
      <c r="F36" s="34" t="s">
        <v>66</v>
      </c>
      <c r="G36" s="34" t="s">
        <v>67</v>
      </c>
      <c r="H36" s="28"/>
      <c r="I36" s="1"/>
      <c r="J36" s="3"/>
      <c r="K36" s="3"/>
      <c r="L36" s="1"/>
      <c r="M36" s="1"/>
      <c r="N36" s="1"/>
      <c r="O36" s="1"/>
      <c r="P36" s="1"/>
      <c r="Q36" s="1"/>
      <c r="R36" s="1"/>
    </row>
    <row r="37" spans="2:18" ht="20.100000000000001" customHeight="1" thickBot="1">
      <c r="B37" s="25"/>
      <c r="C37" s="33" t="s">
        <v>16</v>
      </c>
      <c r="D37" s="8"/>
      <c r="E37" s="17"/>
      <c r="F37" s="11"/>
      <c r="G37" s="11"/>
      <c r="H37" s="28"/>
      <c r="I37" s="1"/>
      <c r="J37" s="1"/>
      <c r="K37" s="1"/>
      <c r="L37" s="1"/>
      <c r="M37" s="1"/>
      <c r="N37" s="1"/>
      <c r="O37" s="1"/>
      <c r="P37" s="1"/>
      <c r="Q37" s="1"/>
      <c r="R37" s="1"/>
    </row>
    <row r="38" spans="2:18" ht="20.100000000000001" customHeight="1">
      <c r="B38" s="30">
        <v>16</v>
      </c>
      <c r="C38" s="192" t="s">
        <v>22</v>
      </c>
      <c r="D38" s="193">
        <v>1</v>
      </c>
      <c r="E38" s="194" t="s">
        <v>21</v>
      </c>
      <c r="F38" s="311"/>
      <c r="G38" s="355">
        <f t="shared" ref="G38:G43" si="1">D38*F38</f>
        <v>0</v>
      </c>
      <c r="H38" s="28"/>
      <c r="I38" s="1"/>
      <c r="J38" s="1"/>
      <c r="K38" s="1"/>
      <c r="L38" s="1"/>
      <c r="M38" s="1"/>
      <c r="N38" s="1"/>
      <c r="O38" s="1"/>
      <c r="P38" s="1"/>
      <c r="Q38" s="1"/>
      <c r="R38" s="1"/>
    </row>
    <row r="39" spans="2:18" ht="20.100000000000001" customHeight="1">
      <c r="B39" s="30">
        <v>17</v>
      </c>
      <c r="C39" s="195" t="s">
        <v>127</v>
      </c>
      <c r="D39" s="61">
        <v>1</v>
      </c>
      <c r="E39" s="68" t="s">
        <v>21</v>
      </c>
      <c r="F39" s="308"/>
      <c r="G39" s="356">
        <f t="shared" si="1"/>
        <v>0</v>
      </c>
      <c r="H39" s="28"/>
      <c r="I39" s="1"/>
      <c r="J39" s="1"/>
      <c r="K39" s="1"/>
      <c r="L39" s="1"/>
      <c r="M39" s="1"/>
      <c r="N39" s="1"/>
      <c r="O39" s="1"/>
      <c r="P39" s="1"/>
      <c r="Q39" s="1"/>
      <c r="R39" s="1"/>
    </row>
    <row r="40" spans="2:18" ht="20.100000000000001" customHeight="1">
      <c r="B40" s="30">
        <v>18</v>
      </c>
      <c r="C40" s="195" t="s">
        <v>128</v>
      </c>
      <c r="D40" s="61">
        <f>'3 ETC Lane Count'!G36</f>
        <v>38</v>
      </c>
      <c r="E40" s="68" t="s">
        <v>160</v>
      </c>
      <c r="F40" s="308"/>
      <c r="G40" s="356">
        <f t="shared" si="1"/>
        <v>0</v>
      </c>
      <c r="H40" s="28"/>
      <c r="I40" s="1"/>
      <c r="J40" s="1"/>
      <c r="K40" s="1"/>
      <c r="L40" s="1"/>
      <c r="M40" s="1"/>
      <c r="N40" s="1"/>
      <c r="O40" s="1"/>
      <c r="P40" s="1"/>
      <c r="Q40" s="1"/>
      <c r="R40" s="1"/>
    </row>
    <row r="41" spans="2:18" ht="20.100000000000001" customHeight="1">
      <c r="B41" s="30">
        <v>19</v>
      </c>
      <c r="C41" s="195" t="s">
        <v>129</v>
      </c>
      <c r="D41" s="61">
        <f>'3 ETC Lane Count'!G36</f>
        <v>38</v>
      </c>
      <c r="E41" s="68" t="s">
        <v>160</v>
      </c>
      <c r="F41" s="308"/>
      <c r="G41" s="356">
        <f t="shared" si="1"/>
        <v>0</v>
      </c>
      <c r="H41" s="28"/>
      <c r="I41" s="1"/>
      <c r="J41" s="1"/>
      <c r="K41" s="1"/>
      <c r="L41" s="1"/>
      <c r="M41" s="1"/>
      <c r="N41" s="1"/>
      <c r="O41" s="1"/>
      <c r="P41" s="1"/>
      <c r="Q41" s="1"/>
      <c r="R41" s="1"/>
    </row>
    <row r="42" spans="2:18" ht="20.100000000000001" customHeight="1">
      <c r="B42" s="30">
        <v>20</v>
      </c>
      <c r="C42" s="195" t="s">
        <v>20</v>
      </c>
      <c r="D42" s="61">
        <v>1</v>
      </c>
      <c r="E42" s="68" t="s">
        <v>21</v>
      </c>
      <c r="F42" s="308"/>
      <c r="G42" s="356">
        <f t="shared" si="1"/>
        <v>0</v>
      </c>
      <c r="H42" s="28"/>
      <c r="I42" s="1"/>
      <c r="J42" s="1"/>
      <c r="K42" s="1"/>
      <c r="L42" s="1"/>
      <c r="M42" s="1"/>
      <c r="N42" s="1"/>
      <c r="O42" s="1"/>
      <c r="P42" s="1"/>
      <c r="Q42" s="1"/>
      <c r="R42" s="1"/>
    </row>
    <row r="43" spans="2:18" ht="20.100000000000001" customHeight="1" thickBot="1">
      <c r="B43" s="30">
        <v>21</v>
      </c>
      <c r="C43" s="196" t="s">
        <v>90</v>
      </c>
      <c r="D43" s="197">
        <v>1</v>
      </c>
      <c r="E43" s="198" t="s">
        <v>21</v>
      </c>
      <c r="F43" s="312"/>
      <c r="G43" s="357">
        <f t="shared" si="1"/>
        <v>0</v>
      </c>
      <c r="H43" s="28"/>
      <c r="I43" s="1"/>
      <c r="J43" s="1"/>
      <c r="K43" s="1"/>
      <c r="L43" s="1"/>
      <c r="M43" s="1"/>
      <c r="N43" s="1"/>
      <c r="O43" s="1"/>
      <c r="P43" s="1"/>
      <c r="Q43" s="1"/>
      <c r="R43" s="1"/>
    </row>
    <row r="44" spans="2:18" ht="20.100000000000001" customHeight="1" thickBot="1">
      <c r="B44" s="242">
        <v>22</v>
      </c>
      <c r="C44" s="42" t="s">
        <v>23</v>
      </c>
      <c r="D44" s="35"/>
      <c r="E44" s="39"/>
      <c r="F44" s="41"/>
      <c r="G44" s="354">
        <f>SUM(G38:G43)</f>
        <v>0</v>
      </c>
      <c r="H44" s="28"/>
      <c r="I44" s="1"/>
      <c r="J44" s="1"/>
      <c r="K44" s="1"/>
      <c r="L44" s="1"/>
      <c r="M44" s="1"/>
      <c r="N44" s="1"/>
      <c r="O44" s="1"/>
      <c r="P44" s="1"/>
      <c r="Q44" s="1"/>
      <c r="R44" s="1"/>
    </row>
    <row r="45" spans="2:18" ht="13.5" customHeight="1">
      <c r="B45" s="30"/>
      <c r="C45" s="19"/>
      <c r="D45" s="11"/>
      <c r="E45" s="17"/>
      <c r="F45" s="11"/>
      <c r="G45" s="52"/>
      <c r="H45" s="28"/>
      <c r="I45" s="1"/>
      <c r="J45" s="1"/>
      <c r="K45" s="1"/>
      <c r="L45" s="1"/>
      <c r="M45" s="1"/>
      <c r="N45" s="1"/>
      <c r="O45" s="1"/>
      <c r="P45" s="1"/>
      <c r="Q45" s="1"/>
      <c r="R45" s="1"/>
    </row>
    <row r="46" spans="2:18" ht="19.5" customHeight="1" thickBot="1">
      <c r="B46" s="30"/>
      <c r="C46" s="33" t="s">
        <v>37</v>
      </c>
      <c r="D46" s="11"/>
      <c r="E46" s="17"/>
      <c r="F46" s="11"/>
      <c r="G46" s="48"/>
      <c r="H46" s="28"/>
      <c r="I46" s="1"/>
      <c r="J46" s="1"/>
      <c r="K46" s="1"/>
      <c r="L46" s="1"/>
      <c r="M46" s="1"/>
      <c r="N46" s="1"/>
      <c r="O46" s="1"/>
      <c r="P46" s="1"/>
      <c r="Q46" s="1"/>
      <c r="R46" s="1"/>
    </row>
    <row r="47" spans="2:18" ht="20.100000000000001" customHeight="1" thickBot="1">
      <c r="B47" s="242">
        <v>23</v>
      </c>
      <c r="C47" s="42" t="s">
        <v>57</v>
      </c>
      <c r="D47" s="35"/>
      <c r="E47" s="36"/>
      <c r="F47" s="37"/>
      <c r="G47" s="358">
        <f>'6.1 ETC Spare Parts Listing'!I24</f>
        <v>0</v>
      </c>
      <c r="H47" s="127" t="s">
        <v>110</v>
      </c>
      <c r="I47" s="283" t="s">
        <v>211</v>
      </c>
      <c r="J47" s="1"/>
      <c r="K47" s="1"/>
      <c r="L47" s="1"/>
      <c r="M47" s="1"/>
      <c r="N47" s="1"/>
      <c r="O47" s="1"/>
      <c r="P47" s="1"/>
      <c r="Q47" s="1"/>
      <c r="R47" s="1"/>
    </row>
    <row r="48" spans="2:18" ht="13.5" customHeight="1">
      <c r="B48" s="30"/>
      <c r="C48" s="19"/>
      <c r="D48" s="11"/>
      <c r="E48" s="16"/>
      <c r="F48" s="7"/>
      <c r="G48" s="52"/>
      <c r="H48" s="91"/>
      <c r="I48" s="1"/>
      <c r="J48" s="1"/>
      <c r="K48" s="1"/>
      <c r="L48" s="1"/>
      <c r="M48" s="1"/>
      <c r="N48" s="1"/>
      <c r="O48" s="1"/>
      <c r="P48" s="1"/>
      <c r="Q48" s="1"/>
      <c r="R48" s="1"/>
    </row>
    <row r="49" spans="2:18" ht="19.5" customHeight="1" thickBot="1">
      <c r="B49" s="30"/>
      <c r="C49" s="33" t="s">
        <v>81</v>
      </c>
      <c r="D49" s="11"/>
      <c r="E49" s="16"/>
      <c r="F49" s="7"/>
      <c r="G49" s="48"/>
      <c r="H49" s="91"/>
      <c r="I49" s="1"/>
      <c r="K49" s="1"/>
      <c r="L49" s="1"/>
      <c r="M49" s="1"/>
      <c r="N49" s="1"/>
      <c r="O49" s="1"/>
      <c r="P49" s="1"/>
      <c r="Q49" s="1"/>
      <c r="R49" s="1"/>
    </row>
    <row r="50" spans="2:18" ht="20.100000000000001" customHeight="1" thickBot="1">
      <c r="B50" s="242">
        <v>24</v>
      </c>
      <c r="C50" s="42" t="s">
        <v>62</v>
      </c>
      <c r="D50" s="80"/>
      <c r="E50" s="81"/>
      <c r="F50" s="82"/>
      <c r="G50" s="359">
        <f>'6.2 ETC Subsystem Warranty '!G11</f>
        <v>0</v>
      </c>
      <c r="H50" s="127" t="s">
        <v>111</v>
      </c>
      <c r="I50" s="283" t="s">
        <v>212</v>
      </c>
      <c r="J50" s="1"/>
      <c r="K50" s="1"/>
      <c r="L50" s="1"/>
      <c r="M50" s="1"/>
      <c r="N50" s="1"/>
      <c r="O50" s="1"/>
      <c r="P50" s="1"/>
      <c r="Q50" s="1"/>
      <c r="R50" s="1"/>
    </row>
    <row r="51" spans="2:18" ht="13.5" customHeight="1">
      <c r="B51" s="30"/>
      <c r="C51" s="19"/>
      <c r="D51" s="11"/>
      <c r="E51" s="16"/>
      <c r="F51" s="7"/>
      <c r="G51" s="52"/>
      <c r="H51" s="28"/>
      <c r="I51" s="1"/>
      <c r="J51" s="1"/>
      <c r="K51" s="1"/>
      <c r="L51" s="1"/>
      <c r="M51" s="1"/>
      <c r="N51" s="1"/>
      <c r="O51" s="1"/>
      <c r="P51" s="1"/>
      <c r="Q51" s="1"/>
      <c r="R51" s="1"/>
    </row>
    <row r="52" spans="2:18" ht="19.5" customHeight="1" thickBot="1">
      <c r="B52" s="30"/>
      <c r="C52" s="33" t="s">
        <v>39</v>
      </c>
      <c r="D52" s="11"/>
      <c r="E52" s="16"/>
      <c r="F52" s="7"/>
      <c r="G52" s="7"/>
      <c r="H52" s="28"/>
      <c r="I52" s="1"/>
      <c r="J52" s="1"/>
      <c r="K52" s="1"/>
      <c r="L52" s="1"/>
      <c r="M52" s="1"/>
      <c r="N52" s="1"/>
      <c r="O52" s="1"/>
      <c r="P52" s="1"/>
      <c r="Q52" s="1"/>
      <c r="R52" s="1"/>
    </row>
    <row r="53" spans="2:18" ht="20.100000000000001" customHeight="1">
      <c r="B53" s="245">
        <v>25</v>
      </c>
      <c r="C53" s="313"/>
      <c r="D53" s="314"/>
      <c r="E53" s="315"/>
      <c r="F53" s="311"/>
      <c r="G53" s="355">
        <f>D53*F53</f>
        <v>0</v>
      </c>
      <c r="H53" s="28"/>
      <c r="I53" s="1"/>
      <c r="J53" s="1"/>
      <c r="K53" s="1"/>
      <c r="L53" s="1"/>
      <c r="M53" s="1"/>
      <c r="N53" s="1"/>
      <c r="O53" s="1"/>
      <c r="P53" s="1"/>
      <c r="Q53" s="1"/>
      <c r="R53" s="1"/>
    </row>
    <row r="54" spans="2:18" ht="20.100000000000001" customHeight="1">
      <c r="B54" s="245">
        <v>26</v>
      </c>
      <c r="C54" s="316"/>
      <c r="D54" s="317"/>
      <c r="E54" s="318"/>
      <c r="F54" s="308"/>
      <c r="G54" s="356">
        <f>D54*F54</f>
        <v>0</v>
      </c>
      <c r="H54" s="28"/>
      <c r="I54" s="1"/>
      <c r="J54" s="1"/>
      <c r="K54" s="1"/>
      <c r="L54" s="1"/>
      <c r="M54" s="1"/>
      <c r="N54" s="1"/>
      <c r="O54" s="1"/>
      <c r="P54" s="1"/>
      <c r="Q54" s="1"/>
      <c r="R54" s="1"/>
    </row>
    <row r="55" spans="2:18" ht="20.100000000000001" customHeight="1" thickBot="1">
      <c r="B55" s="245">
        <v>27</v>
      </c>
      <c r="C55" s="319"/>
      <c r="D55" s="320"/>
      <c r="E55" s="321"/>
      <c r="F55" s="312"/>
      <c r="G55" s="357">
        <f>D55*F55</f>
        <v>0</v>
      </c>
      <c r="H55" s="28"/>
      <c r="I55" s="1"/>
      <c r="J55" s="1"/>
      <c r="K55" s="1"/>
      <c r="L55" s="1"/>
      <c r="M55" s="1"/>
      <c r="N55" s="1"/>
      <c r="O55" s="1"/>
      <c r="P55" s="1"/>
      <c r="Q55" s="1"/>
      <c r="R55" s="1"/>
    </row>
    <row r="56" spans="2:18" ht="20.100000000000001" customHeight="1" thickBot="1">
      <c r="B56" s="242">
        <v>28</v>
      </c>
      <c r="C56" s="42" t="s">
        <v>41</v>
      </c>
      <c r="D56" s="35"/>
      <c r="E56" s="36"/>
      <c r="F56" s="37"/>
      <c r="G56" s="354">
        <f>SUM(G53:G55)</f>
        <v>0</v>
      </c>
      <c r="H56" s="28"/>
      <c r="I56" s="1"/>
      <c r="J56" s="1"/>
      <c r="K56" s="1"/>
      <c r="L56" s="1"/>
      <c r="M56" s="1"/>
      <c r="N56" s="1"/>
      <c r="O56" s="1"/>
      <c r="P56" s="1"/>
      <c r="Q56" s="1"/>
      <c r="R56" s="1"/>
    </row>
    <row r="57" spans="2:18" ht="19.5" customHeight="1" thickBot="1">
      <c r="B57" s="30"/>
      <c r="C57" s="19"/>
      <c r="D57" s="11"/>
      <c r="E57" s="16"/>
      <c r="F57" s="7"/>
      <c r="G57" s="360"/>
      <c r="H57" s="28"/>
      <c r="I57" s="1"/>
      <c r="J57" s="1"/>
      <c r="K57" s="1"/>
      <c r="L57" s="1"/>
      <c r="M57" s="1"/>
      <c r="N57" s="1"/>
      <c r="O57" s="1"/>
      <c r="P57" s="1"/>
      <c r="Q57" s="1"/>
      <c r="R57" s="1"/>
    </row>
    <row r="58" spans="2:18" ht="19.5" customHeight="1" thickBot="1">
      <c r="B58" s="242">
        <v>29</v>
      </c>
      <c r="C58" s="43" t="s">
        <v>116</v>
      </c>
      <c r="D58" s="35"/>
      <c r="E58" s="36"/>
      <c r="F58" s="40"/>
      <c r="G58" s="358">
        <f>G22+G29+G44+G47+G50+G56</f>
        <v>0</v>
      </c>
      <c r="H58" s="127" t="s">
        <v>107</v>
      </c>
      <c r="I58" s="1" t="s">
        <v>149</v>
      </c>
      <c r="J58" s="1"/>
      <c r="K58" s="1"/>
      <c r="L58" s="1"/>
      <c r="M58" s="1"/>
      <c r="N58" s="1"/>
      <c r="O58" s="1"/>
      <c r="P58" s="1"/>
      <c r="Q58" s="1"/>
      <c r="R58" s="1"/>
    </row>
    <row r="59" spans="2:18" ht="13.5" customHeight="1">
      <c r="B59" s="25"/>
      <c r="C59" s="104" t="s">
        <v>113</v>
      </c>
      <c r="D59" s="11"/>
      <c r="E59" s="16"/>
      <c r="F59" s="7"/>
      <c r="G59" s="7"/>
      <c r="H59" s="28"/>
      <c r="I59" s="1"/>
      <c r="J59" s="1"/>
      <c r="K59" s="1"/>
      <c r="L59" s="1"/>
      <c r="M59" s="1"/>
      <c r="N59" s="1"/>
      <c r="O59" s="1"/>
      <c r="P59" s="1"/>
      <c r="Q59" s="1"/>
      <c r="R59" s="1"/>
    </row>
    <row r="60" spans="2:18" ht="38.25" customHeight="1">
      <c r="B60" s="25"/>
      <c r="C60" s="427" t="s">
        <v>163</v>
      </c>
      <c r="D60" s="427"/>
      <c r="E60" s="427"/>
      <c r="F60" s="427"/>
      <c r="G60" s="427"/>
      <c r="H60" s="28"/>
      <c r="I60" s="1"/>
      <c r="J60" s="1"/>
      <c r="K60" s="1"/>
      <c r="L60" s="1"/>
      <c r="M60" s="1"/>
      <c r="N60" s="1"/>
      <c r="O60" s="1"/>
      <c r="P60" s="1"/>
      <c r="Q60" s="1"/>
      <c r="R60" s="1"/>
    </row>
    <row r="61" spans="2:18" ht="27" customHeight="1">
      <c r="B61" s="25"/>
      <c r="C61" s="427" t="s">
        <v>152</v>
      </c>
      <c r="D61" s="428"/>
      <c r="E61" s="428"/>
      <c r="F61" s="428"/>
      <c r="G61" s="428"/>
      <c r="H61" s="28"/>
      <c r="I61" s="1"/>
      <c r="J61" s="1"/>
      <c r="K61" s="1"/>
      <c r="L61" s="1"/>
      <c r="M61" s="1"/>
      <c r="N61" s="1"/>
      <c r="O61" s="1"/>
      <c r="P61" s="1"/>
      <c r="Q61" s="1"/>
      <c r="R61" s="1"/>
    </row>
    <row r="62" spans="2:18" ht="24.75" customHeight="1">
      <c r="B62" s="25"/>
      <c r="C62" s="427" t="s">
        <v>213</v>
      </c>
      <c r="D62" s="428"/>
      <c r="E62" s="428"/>
      <c r="F62" s="428"/>
      <c r="G62" s="428"/>
      <c r="H62" s="28"/>
      <c r="I62" s="1"/>
      <c r="J62" s="1"/>
      <c r="K62" s="1"/>
      <c r="L62" s="1"/>
      <c r="M62" s="1"/>
      <c r="N62" s="1"/>
      <c r="O62" s="1"/>
      <c r="P62" s="1"/>
      <c r="Q62" s="1"/>
      <c r="R62" s="1"/>
    </row>
    <row r="63" spans="2:18" ht="15" customHeight="1" thickBot="1">
      <c r="B63" s="244"/>
      <c r="C63" s="429" t="s">
        <v>214</v>
      </c>
      <c r="D63" s="430"/>
      <c r="E63" s="430"/>
      <c r="F63" s="430"/>
      <c r="G63" s="430"/>
      <c r="H63" s="241"/>
      <c r="I63" s="1"/>
      <c r="J63" s="1"/>
      <c r="K63" s="1"/>
      <c r="L63" s="1"/>
      <c r="M63" s="1"/>
      <c r="N63" s="1"/>
      <c r="O63" s="1"/>
      <c r="P63" s="1"/>
      <c r="Q63" s="1"/>
      <c r="R63" s="1"/>
    </row>
    <row r="64" spans="2:18">
      <c r="H64" s="1"/>
      <c r="I64" s="1"/>
      <c r="J64" s="1"/>
      <c r="K64" s="1"/>
      <c r="L64" s="1"/>
      <c r="M64" s="1"/>
      <c r="N64" s="1"/>
      <c r="O64" s="1"/>
      <c r="P64" s="1"/>
      <c r="Q64" s="1"/>
      <c r="R64" s="1"/>
    </row>
    <row r="65" spans="10:11">
      <c r="J65" s="1"/>
      <c r="K65" s="1"/>
    </row>
    <row r="66" spans="10:11">
      <c r="J66" s="1"/>
      <c r="K66" s="1"/>
    </row>
  </sheetData>
  <sheetProtection sheet="1" objects="1" scenarios="1"/>
  <mergeCells count="12">
    <mergeCell ref="C32:G32"/>
    <mergeCell ref="C31:G31"/>
    <mergeCell ref="C2:G2"/>
    <mergeCell ref="C3:G3"/>
    <mergeCell ref="C4:G4"/>
    <mergeCell ref="D6:G6"/>
    <mergeCell ref="C62:G62"/>
    <mergeCell ref="C63:G63"/>
    <mergeCell ref="C33:G33"/>
    <mergeCell ref="C34:G34"/>
    <mergeCell ref="C61:G61"/>
    <mergeCell ref="C60:G60"/>
  </mergeCells>
  <phoneticPr fontId="3" type="noConversion"/>
  <pageMargins left="0.75" right="0.75" top="0.82" bottom="0.59" header="0.34" footer="0.19"/>
  <pageSetup scale="96" orientation="portrait" r:id="rId1"/>
  <headerFooter alignWithMargins="0">
    <oddHeader>&amp;L&amp;"Arial,Bold"&amp;12NCTA Triangle Expressway
ETC Technology RFP&amp;R&amp;"Arial,Bold"&amp;12Price Proposal</oddHeader>
    <oddFooter>&amp;L&amp;F&amp;C&amp;P&amp;R&amp;A</oddFooter>
  </headerFooter>
  <rowBreaks count="1" manualBreakCount="1">
    <brk id="31" min="1" max="7" man="1"/>
  </rowBreaks>
</worksheet>
</file>

<file path=xl/worksheets/sheet7.xml><?xml version="1.0" encoding="utf-8"?>
<worksheet xmlns="http://schemas.openxmlformats.org/spreadsheetml/2006/main" xmlns:r="http://schemas.openxmlformats.org/officeDocument/2006/relationships">
  <dimension ref="B1:T52"/>
  <sheetViews>
    <sheetView view="pageBreakPreview" zoomScaleNormal="100" workbookViewId="0">
      <selection activeCell="M28" sqref="M28"/>
    </sheetView>
  </sheetViews>
  <sheetFormatPr defaultColWidth="9.140625" defaultRowHeight="12.75"/>
  <cols>
    <col min="1" max="1" width="1.7109375" style="1" customWidth="1"/>
    <col min="2" max="2" width="3.5703125" style="1" customWidth="1"/>
    <col min="3" max="3" width="20.7109375" style="6" customWidth="1"/>
    <col min="4" max="5" width="8.7109375" style="6" customWidth="1"/>
    <col min="6" max="7" width="8.7109375" style="1" customWidth="1"/>
    <col min="8" max="8" width="8.7109375" style="5" customWidth="1"/>
    <col min="9" max="9" width="12.7109375" style="5" customWidth="1"/>
    <col min="10" max="10" width="3.5703125" customWidth="1"/>
    <col min="11" max="20" width="8.85546875" customWidth="1"/>
    <col min="21" max="16384" width="9.140625" style="1"/>
  </cols>
  <sheetData>
    <row r="1" spans="2:20" ht="13.5" thickBot="1"/>
    <row r="2" spans="2:20" ht="16.5" thickBot="1">
      <c r="B2" s="27"/>
      <c r="C2" s="431" t="s">
        <v>175</v>
      </c>
      <c r="D2" s="431"/>
      <c r="E2" s="431"/>
      <c r="F2" s="431"/>
      <c r="G2" s="431"/>
      <c r="H2" s="431"/>
      <c r="I2" s="432"/>
      <c r="J2" s="45"/>
    </row>
    <row r="3" spans="2:20" s="3" customFormat="1" ht="18" customHeight="1" thickBot="1">
      <c r="B3" s="46"/>
      <c r="C3" s="431" t="s">
        <v>194</v>
      </c>
      <c r="D3" s="431"/>
      <c r="E3" s="431"/>
      <c r="F3" s="431"/>
      <c r="G3" s="431"/>
      <c r="H3" s="431"/>
      <c r="I3" s="432"/>
      <c r="J3" s="47"/>
    </row>
    <row r="4" spans="2:20" s="3" customFormat="1" ht="18" customHeight="1">
      <c r="B4" s="97"/>
      <c r="C4" s="415" t="s">
        <v>183</v>
      </c>
      <c r="D4" s="415"/>
      <c r="E4" s="415"/>
      <c r="F4" s="415"/>
      <c r="G4" s="415"/>
      <c r="H4" s="415"/>
      <c r="I4" s="415"/>
      <c r="J4" s="89"/>
    </row>
    <row r="5" spans="2:20" ht="13.5" thickBot="1">
      <c r="B5" s="25"/>
      <c r="C5" s="33"/>
      <c r="D5" s="33"/>
      <c r="E5" s="33"/>
      <c r="F5" s="11"/>
      <c r="G5" s="17"/>
      <c r="H5" s="11"/>
      <c r="I5" s="7"/>
      <c r="J5" s="28"/>
      <c r="K5" s="1"/>
      <c r="L5" s="1"/>
      <c r="M5" s="1"/>
      <c r="N5" s="1"/>
      <c r="O5" s="1"/>
      <c r="P5" s="1"/>
      <c r="Q5" s="1"/>
      <c r="R5" s="1"/>
      <c r="S5" s="1"/>
      <c r="T5" s="1"/>
    </row>
    <row r="6" spans="2:20" ht="16.5" customHeight="1" thickBot="1">
      <c r="B6" s="25"/>
      <c r="C6" s="115" t="s">
        <v>5</v>
      </c>
      <c r="D6" s="413">
        <f>'1 ETC Title'!D6</f>
        <v>0</v>
      </c>
      <c r="E6" s="417"/>
      <c r="F6" s="417"/>
      <c r="G6" s="417"/>
      <c r="H6" s="414"/>
      <c r="I6" s="7"/>
      <c r="J6" s="28"/>
      <c r="K6" s="1"/>
      <c r="L6" s="1"/>
      <c r="M6" s="1"/>
      <c r="N6" s="1"/>
      <c r="O6" s="1"/>
      <c r="P6" s="1"/>
      <c r="Q6" s="1"/>
      <c r="R6" s="1"/>
      <c r="S6" s="1"/>
      <c r="T6" s="1"/>
    </row>
    <row r="7" spans="2:20" ht="13.5" thickBot="1">
      <c r="B7" s="25"/>
      <c r="C7" s="33"/>
      <c r="D7" s="33"/>
      <c r="E7" s="33"/>
      <c r="F7" s="11"/>
      <c r="G7" s="17"/>
      <c r="H7" s="11"/>
      <c r="I7" s="7"/>
      <c r="J7" s="28"/>
      <c r="K7" s="1"/>
      <c r="L7" s="1"/>
      <c r="M7" s="1"/>
      <c r="N7" s="1"/>
      <c r="O7" s="1"/>
      <c r="P7" s="1"/>
      <c r="Q7" s="1"/>
      <c r="R7" s="1"/>
      <c r="S7" s="1"/>
      <c r="T7" s="1"/>
    </row>
    <row r="8" spans="2:20" ht="40.5" customHeight="1" thickBot="1">
      <c r="B8" s="44"/>
      <c r="C8" s="34" t="s">
        <v>12</v>
      </c>
      <c r="D8" s="34" t="s">
        <v>139</v>
      </c>
      <c r="E8" s="34" t="s">
        <v>140</v>
      </c>
      <c r="F8" s="34" t="s">
        <v>65</v>
      </c>
      <c r="G8" s="34" t="s">
        <v>38</v>
      </c>
      <c r="H8" s="34" t="s">
        <v>66</v>
      </c>
      <c r="I8" s="34" t="s">
        <v>67</v>
      </c>
      <c r="J8" s="28"/>
      <c r="L8" s="1"/>
      <c r="M8" s="1"/>
      <c r="N8" s="1"/>
      <c r="O8" s="1"/>
      <c r="P8" s="1"/>
      <c r="Q8" s="1"/>
      <c r="R8" s="1"/>
      <c r="S8" s="1"/>
      <c r="T8" s="1"/>
    </row>
    <row r="9" spans="2:20" ht="20.100000000000001" customHeight="1">
      <c r="B9" s="30">
        <v>1</v>
      </c>
      <c r="C9" s="313"/>
      <c r="D9" s="315"/>
      <c r="E9" s="322"/>
      <c r="F9" s="315"/>
      <c r="G9" s="314"/>
      <c r="H9" s="311"/>
      <c r="I9" s="361">
        <f>G9*H9</f>
        <v>0</v>
      </c>
      <c r="J9" s="28"/>
      <c r="K9" s="1"/>
      <c r="L9" s="1"/>
      <c r="M9" s="1"/>
      <c r="N9" s="1"/>
      <c r="O9" s="1"/>
      <c r="P9" s="1"/>
      <c r="Q9" s="1"/>
      <c r="R9" s="1"/>
      <c r="S9" s="1"/>
      <c r="T9" s="1"/>
    </row>
    <row r="10" spans="2:20" ht="20.100000000000001" customHeight="1">
      <c r="B10" s="30">
        <v>2</v>
      </c>
      <c r="C10" s="316"/>
      <c r="D10" s="318"/>
      <c r="E10" s="323"/>
      <c r="F10" s="318"/>
      <c r="G10" s="317"/>
      <c r="H10" s="308"/>
      <c r="I10" s="362">
        <f t="shared" ref="I10:I23" si="0">G10*H10</f>
        <v>0</v>
      </c>
      <c r="J10" s="28"/>
      <c r="K10" s="1"/>
      <c r="L10" s="1"/>
      <c r="M10" s="1"/>
      <c r="N10" s="1"/>
      <c r="O10" s="1"/>
      <c r="P10" s="1"/>
      <c r="Q10" s="1"/>
      <c r="R10" s="1"/>
      <c r="S10" s="1"/>
      <c r="T10" s="1"/>
    </row>
    <row r="11" spans="2:20" ht="19.5" customHeight="1">
      <c r="B11" s="30">
        <v>3</v>
      </c>
      <c r="C11" s="316"/>
      <c r="D11" s="318"/>
      <c r="E11" s="323"/>
      <c r="F11" s="318"/>
      <c r="G11" s="317"/>
      <c r="H11" s="308"/>
      <c r="I11" s="362">
        <f t="shared" si="0"/>
        <v>0</v>
      </c>
      <c r="J11" s="28"/>
      <c r="K11" s="1"/>
      <c r="L11" s="1"/>
      <c r="M11" s="1"/>
      <c r="N11" s="1"/>
      <c r="O11" s="1"/>
      <c r="P11" s="1"/>
      <c r="Q11" s="1"/>
      <c r="R11" s="1"/>
      <c r="S11" s="1"/>
      <c r="T11" s="1"/>
    </row>
    <row r="12" spans="2:20" ht="20.100000000000001" customHeight="1">
      <c r="B12" s="30">
        <v>4</v>
      </c>
      <c r="C12" s="316"/>
      <c r="D12" s="318"/>
      <c r="E12" s="323"/>
      <c r="F12" s="318"/>
      <c r="G12" s="317"/>
      <c r="H12" s="308"/>
      <c r="I12" s="362">
        <f t="shared" si="0"/>
        <v>0</v>
      </c>
      <c r="J12" s="28"/>
      <c r="K12" s="1"/>
      <c r="L12" s="1"/>
      <c r="M12" s="1"/>
      <c r="N12" s="1"/>
      <c r="O12" s="1"/>
      <c r="P12" s="1"/>
      <c r="Q12" s="1"/>
      <c r="R12" s="1"/>
      <c r="S12" s="1"/>
      <c r="T12" s="1"/>
    </row>
    <row r="13" spans="2:20" ht="20.100000000000001" customHeight="1">
      <c r="B13" s="30">
        <v>5</v>
      </c>
      <c r="C13" s="316"/>
      <c r="D13" s="318"/>
      <c r="E13" s="323"/>
      <c r="F13" s="318"/>
      <c r="G13" s="317"/>
      <c r="H13" s="308"/>
      <c r="I13" s="362">
        <f t="shared" si="0"/>
        <v>0</v>
      </c>
      <c r="J13" s="28"/>
      <c r="K13" s="1"/>
      <c r="L13" s="1"/>
      <c r="M13" s="1"/>
      <c r="N13" s="1"/>
      <c r="O13" s="1"/>
      <c r="P13" s="1"/>
      <c r="Q13" s="1"/>
      <c r="R13" s="1"/>
      <c r="S13" s="1"/>
      <c r="T13" s="1"/>
    </row>
    <row r="14" spans="2:20" ht="20.100000000000001" customHeight="1">
      <c r="B14" s="30">
        <v>6</v>
      </c>
      <c r="C14" s="316"/>
      <c r="D14" s="318"/>
      <c r="E14" s="323"/>
      <c r="F14" s="318"/>
      <c r="G14" s="317"/>
      <c r="H14" s="308"/>
      <c r="I14" s="362">
        <f t="shared" si="0"/>
        <v>0</v>
      </c>
      <c r="J14" s="28"/>
      <c r="K14" s="1"/>
      <c r="L14" s="1"/>
      <c r="M14" s="1"/>
      <c r="N14" s="1"/>
      <c r="O14" s="1"/>
      <c r="P14" s="1"/>
      <c r="Q14" s="1"/>
      <c r="R14" s="1"/>
      <c r="S14" s="1"/>
      <c r="T14" s="1"/>
    </row>
    <row r="15" spans="2:20" ht="20.100000000000001" customHeight="1">
      <c r="B15" s="30">
        <v>7</v>
      </c>
      <c r="C15" s="316"/>
      <c r="D15" s="318"/>
      <c r="E15" s="323"/>
      <c r="F15" s="318"/>
      <c r="G15" s="317"/>
      <c r="H15" s="308"/>
      <c r="I15" s="362">
        <f t="shared" si="0"/>
        <v>0</v>
      </c>
      <c r="J15" s="28"/>
      <c r="K15" s="1"/>
      <c r="L15" s="1"/>
      <c r="M15" s="1"/>
      <c r="N15" s="1"/>
      <c r="O15" s="1"/>
      <c r="P15" s="1"/>
      <c r="Q15" s="1"/>
      <c r="R15" s="1"/>
      <c r="S15" s="1"/>
      <c r="T15" s="1"/>
    </row>
    <row r="16" spans="2:20" ht="20.100000000000001" customHeight="1">
      <c r="B16" s="30">
        <v>8</v>
      </c>
      <c r="C16" s="316"/>
      <c r="D16" s="318"/>
      <c r="E16" s="323"/>
      <c r="F16" s="318"/>
      <c r="G16" s="317"/>
      <c r="H16" s="308"/>
      <c r="I16" s="362">
        <f t="shared" si="0"/>
        <v>0</v>
      </c>
      <c r="J16" s="28"/>
      <c r="K16" s="1"/>
      <c r="L16" s="1"/>
      <c r="M16" s="1"/>
      <c r="N16" s="1"/>
      <c r="O16" s="1"/>
      <c r="P16" s="1"/>
      <c r="Q16" s="1"/>
      <c r="R16" s="1"/>
      <c r="S16" s="1"/>
      <c r="T16" s="1"/>
    </row>
    <row r="17" spans="2:20" ht="20.100000000000001" customHeight="1">
      <c r="B17" s="30">
        <v>9</v>
      </c>
      <c r="C17" s="316"/>
      <c r="D17" s="318"/>
      <c r="E17" s="323"/>
      <c r="F17" s="318"/>
      <c r="G17" s="317"/>
      <c r="H17" s="308"/>
      <c r="I17" s="362">
        <f t="shared" si="0"/>
        <v>0</v>
      </c>
      <c r="J17" s="28"/>
      <c r="K17" s="1"/>
      <c r="L17" s="1"/>
      <c r="M17" s="1"/>
      <c r="N17" s="1"/>
      <c r="O17" s="1"/>
      <c r="P17" s="1"/>
      <c r="Q17" s="1"/>
      <c r="R17" s="1"/>
      <c r="S17" s="1"/>
      <c r="T17" s="1"/>
    </row>
    <row r="18" spans="2:20" ht="20.100000000000001" customHeight="1">
      <c r="B18" s="30">
        <v>10</v>
      </c>
      <c r="C18" s="316"/>
      <c r="D18" s="318"/>
      <c r="E18" s="323"/>
      <c r="F18" s="318"/>
      <c r="G18" s="317"/>
      <c r="H18" s="308"/>
      <c r="I18" s="362">
        <f t="shared" si="0"/>
        <v>0</v>
      </c>
      <c r="J18" s="28"/>
      <c r="K18" s="1"/>
      <c r="L18" s="1"/>
      <c r="M18" s="1"/>
      <c r="N18" s="1"/>
      <c r="O18" s="1"/>
      <c r="P18" s="1"/>
      <c r="Q18" s="1"/>
      <c r="R18" s="1"/>
      <c r="S18" s="1"/>
      <c r="T18" s="1"/>
    </row>
    <row r="19" spans="2:20" ht="20.100000000000001" customHeight="1">
      <c r="B19" s="30">
        <v>11</v>
      </c>
      <c r="C19" s="316"/>
      <c r="D19" s="318"/>
      <c r="E19" s="323"/>
      <c r="F19" s="318"/>
      <c r="G19" s="317"/>
      <c r="H19" s="308"/>
      <c r="I19" s="362">
        <f t="shared" si="0"/>
        <v>0</v>
      </c>
      <c r="J19" s="28"/>
      <c r="K19" s="1"/>
      <c r="L19" s="1"/>
      <c r="M19" s="1"/>
      <c r="N19" s="1"/>
      <c r="O19" s="1"/>
      <c r="P19" s="1"/>
      <c r="Q19" s="1"/>
      <c r="R19" s="1"/>
      <c r="S19" s="1"/>
      <c r="T19" s="1"/>
    </row>
    <row r="20" spans="2:20" ht="20.100000000000001" customHeight="1">
      <c r="B20" s="30">
        <v>12</v>
      </c>
      <c r="C20" s="316"/>
      <c r="D20" s="318"/>
      <c r="E20" s="323"/>
      <c r="F20" s="318"/>
      <c r="G20" s="317"/>
      <c r="H20" s="308"/>
      <c r="I20" s="362">
        <f t="shared" si="0"/>
        <v>0</v>
      </c>
      <c r="J20" s="28"/>
      <c r="K20" s="1"/>
      <c r="L20" s="1"/>
      <c r="M20" s="1"/>
      <c r="N20" s="1"/>
      <c r="O20" s="1"/>
      <c r="P20" s="1"/>
      <c r="Q20" s="1"/>
      <c r="R20" s="1"/>
      <c r="S20" s="1"/>
      <c r="T20" s="1"/>
    </row>
    <row r="21" spans="2:20" ht="20.100000000000001" customHeight="1">
      <c r="B21" s="30">
        <v>13</v>
      </c>
      <c r="C21" s="316"/>
      <c r="D21" s="318"/>
      <c r="E21" s="323"/>
      <c r="F21" s="318"/>
      <c r="G21" s="317"/>
      <c r="H21" s="308"/>
      <c r="I21" s="362">
        <f t="shared" si="0"/>
        <v>0</v>
      </c>
      <c r="J21" s="28"/>
      <c r="K21" s="1"/>
      <c r="L21" s="1"/>
      <c r="M21" s="1"/>
      <c r="N21" s="1"/>
      <c r="O21" s="1"/>
      <c r="P21" s="1"/>
      <c r="Q21" s="1"/>
      <c r="R21" s="1"/>
      <c r="S21" s="1"/>
      <c r="T21" s="1"/>
    </row>
    <row r="22" spans="2:20" ht="20.100000000000001" customHeight="1">
      <c r="B22" s="30">
        <v>14</v>
      </c>
      <c r="C22" s="316"/>
      <c r="D22" s="318"/>
      <c r="E22" s="323"/>
      <c r="F22" s="318"/>
      <c r="G22" s="317"/>
      <c r="H22" s="308"/>
      <c r="I22" s="362">
        <f t="shared" si="0"/>
        <v>0</v>
      </c>
      <c r="J22" s="28"/>
      <c r="K22" s="1"/>
      <c r="L22" s="1"/>
      <c r="M22" s="1"/>
      <c r="N22" s="1"/>
      <c r="O22" s="1"/>
      <c r="P22" s="1"/>
      <c r="Q22" s="1"/>
      <c r="R22" s="1"/>
      <c r="S22" s="1"/>
      <c r="T22" s="1"/>
    </row>
    <row r="23" spans="2:20" ht="20.100000000000001" customHeight="1" thickBot="1">
      <c r="B23" s="30">
        <v>15</v>
      </c>
      <c r="C23" s="319"/>
      <c r="D23" s="321"/>
      <c r="E23" s="324"/>
      <c r="F23" s="321"/>
      <c r="G23" s="320"/>
      <c r="H23" s="312"/>
      <c r="I23" s="363">
        <f t="shared" si="0"/>
        <v>0</v>
      </c>
      <c r="J23" s="28"/>
      <c r="K23" s="1"/>
      <c r="L23" s="1"/>
      <c r="M23" s="1"/>
      <c r="N23" s="1"/>
      <c r="O23" s="1"/>
      <c r="P23" s="1"/>
      <c r="Q23" s="1"/>
      <c r="R23" s="1"/>
      <c r="S23" s="1"/>
      <c r="T23" s="1"/>
    </row>
    <row r="24" spans="2:20" ht="19.5" customHeight="1" thickBot="1">
      <c r="B24" s="30">
        <v>16</v>
      </c>
      <c r="C24" s="256" t="s">
        <v>63</v>
      </c>
      <c r="D24" s="43"/>
      <c r="E24" s="43"/>
      <c r="F24" s="35"/>
      <c r="G24" s="36"/>
      <c r="H24" s="37"/>
      <c r="I24" s="358">
        <f>SUM(I9:I23)</f>
        <v>0</v>
      </c>
      <c r="J24" s="127" t="s">
        <v>110</v>
      </c>
      <c r="K24" s="283" t="s">
        <v>217</v>
      </c>
      <c r="L24" s="1"/>
      <c r="M24" s="1"/>
      <c r="N24" s="1"/>
      <c r="O24" s="1"/>
      <c r="P24" s="1"/>
      <c r="Q24" s="1"/>
      <c r="R24" s="1"/>
      <c r="S24" s="1"/>
      <c r="T24" s="1"/>
    </row>
    <row r="25" spans="2:20" ht="13.5" customHeight="1">
      <c r="B25" s="25"/>
      <c r="C25" s="104" t="s">
        <v>113</v>
      </c>
      <c r="D25" s="33"/>
      <c r="E25" s="33"/>
      <c r="F25" s="11"/>
      <c r="G25" s="16"/>
      <c r="H25" s="7"/>
      <c r="I25" s="7"/>
      <c r="J25" s="132"/>
      <c r="K25" s="1"/>
      <c r="L25" s="1"/>
      <c r="M25" s="1"/>
      <c r="N25" s="1"/>
      <c r="O25" s="1"/>
      <c r="P25" s="1"/>
      <c r="Q25" s="1"/>
      <c r="R25" s="1"/>
      <c r="S25" s="1"/>
      <c r="T25" s="1"/>
    </row>
    <row r="26" spans="2:20" ht="19.5" customHeight="1">
      <c r="B26" s="25"/>
      <c r="C26" s="104" t="s">
        <v>174</v>
      </c>
      <c r="D26" s="33"/>
      <c r="E26" s="33"/>
      <c r="F26" s="11"/>
      <c r="G26" s="16"/>
      <c r="H26" s="7"/>
      <c r="I26" s="7"/>
      <c r="J26" s="132"/>
      <c r="K26" s="1"/>
      <c r="L26" s="1"/>
      <c r="M26" s="1"/>
      <c r="N26" s="1"/>
      <c r="O26" s="1"/>
      <c r="P26" s="1"/>
      <c r="Q26" s="1"/>
      <c r="R26" s="1"/>
      <c r="S26" s="1"/>
      <c r="T26" s="1"/>
    </row>
    <row r="27" spans="2:20" ht="28.5" customHeight="1" thickBot="1">
      <c r="B27" s="244"/>
      <c r="C27" s="442" t="s">
        <v>233</v>
      </c>
      <c r="D27" s="442"/>
      <c r="E27" s="442"/>
      <c r="F27" s="443"/>
      <c r="G27" s="443"/>
      <c r="H27" s="443"/>
      <c r="I27" s="443"/>
      <c r="J27" s="250"/>
      <c r="K27" s="1"/>
      <c r="O27" s="1"/>
      <c r="P27" s="1"/>
      <c r="Q27" s="1"/>
      <c r="R27" s="1"/>
      <c r="S27" s="1"/>
      <c r="T27" s="1"/>
    </row>
    <row r="28" spans="2:20" s="373" customFormat="1" ht="12.75" customHeight="1">
      <c r="B28" s="382"/>
      <c r="C28" s="383"/>
      <c r="D28" s="436" t="s">
        <v>240</v>
      </c>
      <c r="E28" s="437"/>
      <c r="F28" s="437"/>
      <c r="G28" s="437"/>
      <c r="H28" s="438"/>
      <c r="I28" s="384"/>
      <c r="J28" s="385"/>
      <c r="L28"/>
      <c r="M28"/>
      <c r="N28"/>
    </row>
    <row r="29" spans="2:20" s="373" customFormat="1" ht="12.75" customHeight="1" thickBot="1">
      <c r="B29" s="386"/>
      <c r="C29" s="387"/>
      <c r="D29" s="439"/>
      <c r="E29" s="440"/>
      <c r="F29" s="440"/>
      <c r="G29" s="440"/>
      <c r="H29" s="441"/>
      <c r="I29" s="388"/>
      <c r="J29" s="389"/>
      <c r="L29"/>
      <c r="M29"/>
      <c r="N29"/>
    </row>
    <row r="30" spans="2:20" s="373" customFormat="1" ht="18" customHeight="1">
      <c r="B30" s="381"/>
      <c r="C30" s="390"/>
      <c r="D30" s="435" t="s">
        <v>241</v>
      </c>
      <c r="E30" s="435"/>
      <c r="F30" s="435"/>
      <c r="G30" s="435"/>
      <c r="H30" s="435"/>
      <c r="I30" s="435"/>
      <c r="J30" s="391"/>
      <c r="L30"/>
      <c r="M30"/>
      <c r="N30"/>
    </row>
    <row r="31" spans="2:20" s="373" customFormat="1" ht="18" customHeight="1">
      <c r="B31" s="381"/>
      <c r="C31" s="390"/>
      <c r="D31" s="392">
        <v>2014</v>
      </c>
      <c r="E31" s="392">
        <v>2015</v>
      </c>
      <c r="F31" s="392">
        <v>2016</v>
      </c>
      <c r="G31" s="392">
        <v>2017</v>
      </c>
      <c r="H31" s="392">
        <v>2018</v>
      </c>
      <c r="I31" s="393">
        <v>2019</v>
      </c>
      <c r="J31" s="394"/>
      <c r="L31"/>
      <c r="M31"/>
      <c r="N31"/>
    </row>
    <row r="32" spans="2:20" s="373" customFormat="1" ht="34.9" customHeight="1">
      <c r="B32" s="381">
        <v>1</v>
      </c>
      <c r="C32" s="395" t="s">
        <v>242</v>
      </c>
      <c r="D32" s="375"/>
      <c r="E32" s="375"/>
      <c r="F32" s="375"/>
      <c r="G32" s="375"/>
      <c r="H32" s="375"/>
      <c r="I32" s="376"/>
      <c r="J32" s="394"/>
      <c r="L32"/>
      <c r="M32"/>
      <c r="N32"/>
    </row>
    <row r="33" spans="2:20" s="373" customFormat="1" ht="44.45" customHeight="1">
      <c r="B33" s="381">
        <v>2</v>
      </c>
      <c r="C33" s="397" t="s">
        <v>244</v>
      </c>
      <c r="D33" s="375"/>
      <c r="E33" s="375"/>
      <c r="F33" s="375"/>
      <c r="G33" s="375"/>
      <c r="H33" s="375"/>
      <c r="I33" s="376"/>
      <c r="J33" s="394"/>
      <c r="L33"/>
      <c r="M33"/>
      <c r="N33"/>
    </row>
    <row r="34" spans="2:20" s="373" customFormat="1" ht="25.5" customHeight="1">
      <c r="B34" s="374"/>
      <c r="C34" s="33"/>
      <c r="D34" s="377"/>
      <c r="E34" s="378"/>
      <c r="F34" s="379"/>
      <c r="G34" s="379"/>
      <c r="H34" s="180"/>
      <c r="I34" s="379"/>
      <c r="J34" s="379"/>
      <c r="K34" s="380"/>
      <c r="L34"/>
      <c r="M34"/>
      <c r="N34"/>
    </row>
    <row r="35" spans="2:20">
      <c r="J35" s="1"/>
      <c r="K35" s="1"/>
      <c r="L35" s="1"/>
      <c r="M35" s="1"/>
      <c r="N35" s="1"/>
      <c r="O35" s="1"/>
      <c r="P35" s="1"/>
      <c r="Q35" s="1"/>
      <c r="R35" s="1"/>
      <c r="S35" s="1"/>
      <c r="T35" s="1"/>
    </row>
    <row r="36" spans="2:20">
      <c r="J36" s="1"/>
      <c r="K36" s="1"/>
      <c r="L36" s="1"/>
      <c r="M36" s="1"/>
      <c r="N36" s="1"/>
      <c r="O36" s="1"/>
      <c r="P36" s="1"/>
      <c r="Q36" s="1"/>
      <c r="R36" s="1"/>
      <c r="S36" s="1"/>
      <c r="T36" s="1"/>
    </row>
    <row r="37" spans="2:20">
      <c r="J37" s="1"/>
      <c r="K37" s="1"/>
      <c r="L37" s="1"/>
      <c r="M37" s="1"/>
      <c r="N37" s="1"/>
      <c r="O37" s="1"/>
      <c r="P37" s="1"/>
      <c r="Q37" s="1"/>
      <c r="R37" s="1"/>
      <c r="S37" s="1"/>
      <c r="T37" s="1"/>
    </row>
    <row r="38" spans="2:20">
      <c r="J38" s="1"/>
      <c r="K38" s="1"/>
      <c r="L38" s="1"/>
      <c r="M38" s="1"/>
      <c r="N38" s="1"/>
      <c r="O38" s="1"/>
      <c r="P38" s="1"/>
      <c r="Q38" s="1"/>
      <c r="R38" s="1"/>
      <c r="S38" s="1"/>
      <c r="T38" s="1"/>
    </row>
    <row r="39" spans="2:20">
      <c r="J39" s="1"/>
      <c r="K39" s="1"/>
      <c r="L39" s="1"/>
      <c r="M39" s="1"/>
      <c r="N39" s="1"/>
      <c r="O39" s="1"/>
      <c r="P39" s="1"/>
      <c r="Q39" s="1"/>
      <c r="R39" s="1"/>
      <c r="S39" s="1"/>
      <c r="T39" s="1"/>
    </row>
    <row r="40" spans="2:20">
      <c r="J40" s="1"/>
      <c r="K40" s="1"/>
      <c r="L40" s="1"/>
      <c r="M40" s="1"/>
      <c r="N40" s="1"/>
      <c r="O40" s="1"/>
      <c r="P40" s="1"/>
      <c r="Q40" s="1"/>
      <c r="R40" s="1"/>
      <c r="S40" s="1"/>
      <c r="T40" s="1"/>
    </row>
    <row r="41" spans="2:20">
      <c r="J41" s="1"/>
      <c r="K41" s="1"/>
      <c r="L41" s="1"/>
      <c r="M41" s="1"/>
      <c r="N41" s="1"/>
      <c r="O41" s="1"/>
      <c r="P41" s="1"/>
      <c r="Q41" s="1"/>
      <c r="R41" s="1"/>
      <c r="S41" s="1"/>
      <c r="T41" s="1"/>
    </row>
    <row r="42" spans="2:20">
      <c r="J42" s="1"/>
      <c r="K42" s="1"/>
      <c r="L42" s="1"/>
      <c r="M42" s="1"/>
      <c r="N42" s="1"/>
      <c r="O42" s="1"/>
      <c r="P42" s="1"/>
      <c r="Q42" s="1"/>
      <c r="R42" s="1"/>
      <c r="S42" s="1"/>
      <c r="T42" s="1"/>
    </row>
    <row r="43" spans="2:20">
      <c r="J43" s="1"/>
      <c r="K43" s="1"/>
      <c r="L43" s="1"/>
      <c r="M43" s="1"/>
      <c r="N43" s="1"/>
      <c r="O43" s="1"/>
      <c r="P43" s="1"/>
      <c r="Q43" s="1"/>
      <c r="R43" s="1"/>
      <c r="S43" s="1"/>
      <c r="T43" s="1"/>
    </row>
    <row r="44" spans="2:20">
      <c r="J44" s="1"/>
      <c r="K44" s="1"/>
      <c r="L44" s="1"/>
      <c r="M44" s="1"/>
      <c r="N44" s="1"/>
      <c r="O44" s="1"/>
      <c r="P44" s="1"/>
      <c r="Q44" s="1"/>
      <c r="R44" s="1"/>
      <c r="S44" s="1"/>
      <c r="T44" s="1"/>
    </row>
    <row r="45" spans="2:20">
      <c r="J45" s="1"/>
      <c r="K45" s="1"/>
      <c r="L45" s="1"/>
      <c r="M45" s="1"/>
      <c r="N45" s="1"/>
      <c r="O45" s="1"/>
      <c r="P45" s="1"/>
      <c r="Q45" s="1"/>
      <c r="R45" s="1"/>
      <c r="S45" s="1"/>
      <c r="T45" s="1"/>
    </row>
    <row r="46" spans="2:20">
      <c r="J46" s="1"/>
      <c r="K46" s="1"/>
      <c r="L46" s="1"/>
      <c r="M46" s="1"/>
      <c r="N46" s="1"/>
      <c r="O46" s="1"/>
      <c r="P46" s="1"/>
      <c r="Q46" s="1"/>
      <c r="R46" s="1"/>
      <c r="S46" s="1"/>
      <c r="T46" s="1"/>
    </row>
    <row r="47" spans="2:20">
      <c r="J47" s="1"/>
      <c r="K47" s="1"/>
      <c r="L47" s="1"/>
      <c r="M47" s="1"/>
      <c r="N47" s="1"/>
      <c r="O47" s="1"/>
      <c r="P47" s="1"/>
      <c r="Q47" s="1"/>
      <c r="R47" s="1"/>
      <c r="S47" s="1"/>
      <c r="T47" s="1"/>
    </row>
    <row r="48" spans="2:20">
      <c r="J48" s="1"/>
      <c r="K48" s="1"/>
      <c r="L48" s="1"/>
      <c r="M48" s="1"/>
      <c r="N48" s="1"/>
      <c r="O48" s="1"/>
      <c r="P48" s="1"/>
      <c r="Q48" s="1"/>
      <c r="R48" s="1"/>
      <c r="S48" s="1"/>
      <c r="T48" s="1"/>
    </row>
    <row r="49" spans="10:20">
      <c r="J49" s="1"/>
      <c r="K49" s="1"/>
      <c r="L49" s="1"/>
      <c r="M49" s="1"/>
      <c r="N49" s="1"/>
      <c r="O49" s="1"/>
      <c r="P49" s="1"/>
      <c r="Q49" s="1"/>
      <c r="R49" s="1"/>
      <c r="S49" s="1"/>
      <c r="T49" s="1"/>
    </row>
    <row r="50" spans="10:20">
      <c r="J50" s="1"/>
      <c r="K50" s="1"/>
      <c r="L50" s="1"/>
      <c r="M50" s="1"/>
      <c r="N50" s="1"/>
      <c r="O50" s="1"/>
      <c r="P50" s="1"/>
      <c r="Q50" s="1"/>
      <c r="R50" s="1"/>
      <c r="S50" s="1"/>
      <c r="T50" s="1"/>
    </row>
    <row r="51" spans="10:20">
      <c r="J51" s="1"/>
      <c r="K51" s="1"/>
      <c r="L51" s="1"/>
      <c r="M51" s="1"/>
      <c r="N51" s="1"/>
      <c r="O51" s="1"/>
      <c r="P51" s="1"/>
      <c r="Q51" s="1"/>
      <c r="R51" s="1"/>
      <c r="S51" s="1"/>
      <c r="T51" s="1"/>
    </row>
    <row r="52" spans="10:20">
      <c r="J52" s="1"/>
      <c r="K52" s="1"/>
      <c r="L52" s="1"/>
      <c r="M52" s="1"/>
      <c r="N52" s="1"/>
      <c r="O52" s="1"/>
      <c r="P52" s="1"/>
      <c r="Q52" s="1"/>
      <c r="R52" s="1"/>
      <c r="S52" s="1"/>
      <c r="T52" s="1"/>
    </row>
  </sheetData>
  <sheetProtection sheet="1" objects="1" scenarios="1"/>
  <mergeCells count="7">
    <mergeCell ref="D30:I30"/>
    <mergeCell ref="D28:H29"/>
    <mergeCell ref="C27:I27"/>
    <mergeCell ref="C2:I2"/>
    <mergeCell ref="C3:I3"/>
    <mergeCell ref="C4:I4"/>
    <mergeCell ref="D6:H6"/>
  </mergeCells>
  <phoneticPr fontId="3" type="noConversion"/>
  <printOptions horizontalCentered="1"/>
  <pageMargins left="0.55000000000000004" right="0.54" top="1" bottom="0.8" header="0.5" footer="0.45"/>
  <pageSetup orientation="portrait" r:id="rId1"/>
  <headerFooter alignWithMargins="0">
    <oddHeader>&amp;L&amp;"Arial,Bold"&amp;12NCTA Triangle Expressway
ETC Technology RFP&amp;R&amp;"Arial,Bold"&amp;12Price Proposal</oddHeader>
    <oddFooter>&amp;L&amp;F&amp;C&amp;P&amp;R&amp;A</oddFooter>
  </headerFooter>
</worksheet>
</file>

<file path=xl/worksheets/sheet8.xml><?xml version="1.0" encoding="utf-8"?>
<worksheet xmlns="http://schemas.openxmlformats.org/spreadsheetml/2006/main" xmlns:r="http://schemas.openxmlformats.org/officeDocument/2006/relationships">
  <dimension ref="B1:R38"/>
  <sheetViews>
    <sheetView view="pageBreakPreview" zoomScaleNormal="100" workbookViewId="0">
      <selection activeCell="I16" sqref="I16"/>
    </sheetView>
  </sheetViews>
  <sheetFormatPr defaultColWidth="9.140625" defaultRowHeight="12.75"/>
  <cols>
    <col min="1" max="1" width="1.7109375" style="1" customWidth="1"/>
    <col min="2" max="2" width="3.5703125" style="1" customWidth="1"/>
    <col min="3" max="3" width="14.7109375" style="6" customWidth="1"/>
    <col min="4" max="4" width="13.7109375" style="1" customWidth="1"/>
    <col min="5" max="7" width="13.7109375" style="5" customWidth="1"/>
    <col min="8" max="8" width="3.5703125" customWidth="1"/>
    <col min="9" max="18" width="8.85546875" customWidth="1"/>
    <col min="19" max="16384" width="9.140625" style="1"/>
  </cols>
  <sheetData>
    <row r="1" spans="2:18" ht="13.5" thickBot="1"/>
    <row r="2" spans="2:18" s="3" customFormat="1" ht="18" customHeight="1" thickBot="1">
      <c r="B2" s="64"/>
      <c r="C2" s="142" t="s">
        <v>175</v>
      </c>
      <c r="D2" s="141"/>
      <c r="E2" s="141"/>
      <c r="F2" s="141"/>
      <c r="G2" s="141"/>
      <c r="H2" s="53"/>
    </row>
    <row r="3" spans="2:18" s="3" customFormat="1" ht="18" customHeight="1" thickBot="1">
      <c r="B3" s="65"/>
      <c r="C3" s="146" t="s">
        <v>195</v>
      </c>
      <c r="D3" s="141"/>
      <c r="E3" s="141"/>
      <c r="F3" s="141"/>
      <c r="G3" s="141"/>
      <c r="H3" s="47"/>
    </row>
    <row r="4" spans="2:18" s="3" customFormat="1" ht="18" customHeight="1">
      <c r="B4" s="110"/>
      <c r="C4" s="142" t="s">
        <v>182</v>
      </c>
      <c r="D4" s="142"/>
      <c r="E4" s="142"/>
      <c r="F4" s="142"/>
      <c r="G4" s="142"/>
      <c r="H4" s="89"/>
    </row>
    <row r="5" spans="2:18" s="3" customFormat="1" ht="13.5" customHeight="1" thickBot="1">
      <c r="B5" s="30"/>
      <c r="C5" s="446"/>
      <c r="D5" s="446"/>
      <c r="E5" s="446"/>
      <c r="F5" s="446"/>
      <c r="G5" s="446"/>
      <c r="H5" s="55"/>
    </row>
    <row r="6" spans="2:18" s="3" customFormat="1" ht="16.5" customHeight="1" thickBot="1">
      <c r="B6" s="30"/>
      <c r="C6" s="448" t="s">
        <v>5</v>
      </c>
      <c r="D6" s="448"/>
      <c r="E6" s="424">
        <f>'1 ETC Title'!D6</f>
        <v>0</v>
      </c>
      <c r="F6" s="425"/>
      <c r="G6" s="449"/>
      <c r="H6" s="55"/>
    </row>
    <row r="7" spans="2:18" s="3" customFormat="1" ht="13.5" customHeight="1" thickBot="1">
      <c r="B7" s="30"/>
      <c r="C7" s="445"/>
      <c r="D7" s="445"/>
      <c r="E7" s="445"/>
      <c r="F7" s="445"/>
      <c r="G7" s="445"/>
      <c r="H7" s="55"/>
    </row>
    <row r="8" spans="2:18" s="3" customFormat="1" ht="39" customHeight="1" thickBot="1">
      <c r="B8" s="30"/>
      <c r="C8" s="34" t="s">
        <v>150</v>
      </c>
      <c r="D8" s="34" t="s">
        <v>49</v>
      </c>
      <c r="E8" s="34" t="s">
        <v>137</v>
      </c>
      <c r="F8" s="34" t="s">
        <v>138</v>
      </c>
      <c r="G8" s="34" t="s">
        <v>136</v>
      </c>
      <c r="H8" s="132" t="s">
        <v>110</v>
      </c>
    </row>
    <row r="9" spans="2:18" ht="39" customHeight="1">
      <c r="B9" s="30">
        <v>1</v>
      </c>
      <c r="C9" s="284" t="s">
        <v>215</v>
      </c>
      <c r="D9" s="199">
        <f>'3 ETC Lane Count'!G17</f>
        <v>30</v>
      </c>
      <c r="E9" s="325"/>
      <c r="F9" s="364">
        <f>+D9*E9</f>
        <v>0</v>
      </c>
      <c r="G9" s="365">
        <f>12*F9</f>
        <v>0</v>
      </c>
      <c r="H9" s="28"/>
      <c r="I9" s="1"/>
      <c r="J9" s="1"/>
      <c r="K9" s="1"/>
      <c r="L9" s="1"/>
      <c r="M9" s="1"/>
      <c r="N9" s="1"/>
      <c r="O9" s="1"/>
      <c r="P9" s="1"/>
      <c r="Q9" s="1"/>
      <c r="R9" s="1"/>
    </row>
    <row r="10" spans="2:18" ht="39" customHeight="1" thickBot="1">
      <c r="B10" s="30">
        <v>2</v>
      </c>
      <c r="C10" s="286" t="s">
        <v>216</v>
      </c>
      <c r="D10" s="200">
        <f>'3 ETC Lane Count'!G34</f>
        <v>8</v>
      </c>
      <c r="E10" s="326"/>
      <c r="F10" s="366">
        <f>+D10*E10</f>
        <v>0</v>
      </c>
      <c r="G10" s="367">
        <f>12*F10</f>
        <v>0</v>
      </c>
      <c r="H10" s="28"/>
      <c r="I10" s="1"/>
      <c r="J10" s="1"/>
      <c r="K10" s="1"/>
      <c r="L10" s="1"/>
      <c r="M10" s="1"/>
      <c r="N10" s="1"/>
      <c r="O10" s="1"/>
      <c r="P10" s="1"/>
      <c r="Q10" s="1"/>
      <c r="R10" s="1"/>
    </row>
    <row r="11" spans="2:18" ht="19.5" customHeight="1" thickBot="1">
      <c r="B11" s="30">
        <v>3</v>
      </c>
      <c r="C11" s="450" t="s">
        <v>51</v>
      </c>
      <c r="D11" s="451"/>
      <c r="E11" s="451"/>
      <c r="F11" s="368"/>
      <c r="G11" s="369">
        <f>SUM(G9:G10)</f>
        <v>0</v>
      </c>
      <c r="H11" s="127" t="s">
        <v>111</v>
      </c>
      <c r="I11" s="283" t="s">
        <v>217</v>
      </c>
      <c r="J11" s="1"/>
      <c r="K11" s="1"/>
      <c r="L11" s="1"/>
      <c r="M11" s="1"/>
      <c r="N11" s="1"/>
      <c r="O11" s="1"/>
      <c r="P11" s="1"/>
      <c r="Q11" s="1"/>
      <c r="R11" s="1"/>
    </row>
    <row r="12" spans="2:18" ht="13.5" customHeight="1">
      <c r="B12" s="24"/>
      <c r="C12" s="447" t="s">
        <v>114</v>
      </c>
      <c r="D12" s="447"/>
      <c r="E12" s="447"/>
      <c r="F12" s="447"/>
      <c r="G12" s="447"/>
      <c r="H12" s="28"/>
      <c r="I12" s="1"/>
      <c r="J12" s="1"/>
      <c r="K12" s="1"/>
      <c r="L12" s="1"/>
      <c r="M12" s="1"/>
      <c r="N12" s="1"/>
      <c r="O12" s="1"/>
      <c r="P12" s="1"/>
      <c r="Q12" s="1"/>
      <c r="R12" s="1"/>
    </row>
    <row r="13" spans="2:18" ht="60.75" customHeight="1">
      <c r="B13" s="24"/>
      <c r="C13" s="427" t="s">
        <v>234</v>
      </c>
      <c r="D13" s="427"/>
      <c r="E13" s="427"/>
      <c r="F13" s="427"/>
      <c r="G13" s="427"/>
      <c r="H13" s="28"/>
      <c r="I13" s="1"/>
      <c r="J13" s="1"/>
      <c r="K13" s="1"/>
      <c r="L13" s="1"/>
      <c r="M13" s="1"/>
      <c r="N13" s="1"/>
      <c r="O13" s="1"/>
      <c r="P13" s="1"/>
      <c r="Q13" s="1"/>
      <c r="R13" s="1"/>
    </row>
    <row r="14" spans="2:18" ht="32.25" customHeight="1" thickBot="1">
      <c r="B14" s="228"/>
      <c r="C14" s="400" t="s">
        <v>181</v>
      </c>
      <c r="D14" s="444"/>
      <c r="E14" s="444"/>
      <c r="F14" s="444"/>
      <c r="G14" s="444"/>
      <c r="H14" s="241"/>
      <c r="I14" s="1"/>
      <c r="J14" s="1"/>
      <c r="K14" s="1"/>
      <c r="L14" s="1"/>
      <c r="M14" s="1"/>
      <c r="N14" s="1"/>
      <c r="O14" s="1"/>
      <c r="P14" s="1"/>
      <c r="Q14" s="1"/>
      <c r="R14" s="1"/>
    </row>
    <row r="15" spans="2:18">
      <c r="H15" s="1"/>
      <c r="I15" s="1"/>
      <c r="J15" s="1"/>
      <c r="K15" s="1"/>
      <c r="L15" s="1"/>
      <c r="M15" s="1"/>
      <c r="N15" s="1"/>
      <c r="O15" s="1"/>
      <c r="P15" s="1"/>
      <c r="Q15" s="1"/>
      <c r="R15" s="1"/>
    </row>
    <row r="16" spans="2:18">
      <c r="H16" s="1"/>
      <c r="I16" s="1"/>
      <c r="J16" s="1"/>
      <c r="K16" s="1"/>
      <c r="L16" s="1"/>
      <c r="M16" s="1"/>
      <c r="N16" s="1"/>
      <c r="O16" s="1"/>
      <c r="P16" s="1"/>
      <c r="Q16" s="1"/>
      <c r="R16" s="1"/>
    </row>
    <row r="17" spans="2:18">
      <c r="B17" s="285"/>
      <c r="H17" s="1"/>
      <c r="I17" s="1"/>
      <c r="J17" s="1"/>
      <c r="K17" s="1"/>
      <c r="L17" s="1"/>
      <c r="M17" s="1"/>
      <c r="N17" s="1"/>
      <c r="O17" s="1"/>
      <c r="P17" s="1"/>
      <c r="Q17" s="1"/>
      <c r="R17" s="1"/>
    </row>
    <row r="18" spans="2:18">
      <c r="H18" s="1"/>
      <c r="I18" s="1"/>
      <c r="J18" s="1"/>
      <c r="K18" s="1"/>
      <c r="L18" s="1"/>
      <c r="M18" s="1"/>
      <c r="N18" s="1"/>
      <c r="O18" s="1"/>
      <c r="P18" s="1"/>
      <c r="Q18" s="1"/>
      <c r="R18" s="1"/>
    </row>
    <row r="19" spans="2:18">
      <c r="H19" s="1"/>
      <c r="I19" s="1"/>
      <c r="J19" s="1"/>
      <c r="K19" s="1"/>
      <c r="L19" s="1"/>
      <c r="M19" s="1"/>
      <c r="N19" s="1"/>
      <c r="O19" s="1"/>
      <c r="P19" s="1"/>
      <c r="Q19" s="1"/>
      <c r="R19" s="1"/>
    </row>
    <row r="20" spans="2:18">
      <c r="H20" s="1"/>
      <c r="I20" s="1"/>
      <c r="J20" s="1"/>
      <c r="K20" s="1"/>
      <c r="L20" s="1"/>
      <c r="M20" s="1"/>
      <c r="N20" s="1"/>
      <c r="O20" s="1"/>
      <c r="P20" s="1"/>
      <c r="Q20" s="1"/>
      <c r="R20" s="1"/>
    </row>
    <row r="21" spans="2:18">
      <c r="H21" s="1"/>
      <c r="I21" s="1"/>
      <c r="J21" s="1"/>
      <c r="K21" s="1"/>
      <c r="L21" s="1"/>
      <c r="M21" s="1"/>
      <c r="N21" s="1"/>
      <c r="O21" s="1"/>
      <c r="P21" s="1"/>
      <c r="Q21" s="1"/>
      <c r="R21" s="1"/>
    </row>
    <row r="22" spans="2:18">
      <c r="H22" s="1"/>
      <c r="I22" s="1"/>
      <c r="J22" s="1"/>
      <c r="K22" s="1"/>
      <c r="L22" s="1"/>
      <c r="M22" s="1"/>
      <c r="N22" s="1"/>
      <c r="O22" s="1"/>
      <c r="P22" s="1"/>
      <c r="Q22" s="1"/>
      <c r="R22" s="1"/>
    </row>
    <row r="23" spans="2:18">
      <c r="H23" s="1"/>
      <c r="I23" s="1"/>
      <c r="J23" s="1"/>
      <c r="K23" s="1"/>
      <c r="L23" s="1"/>
      <c r="M23" s="1"/>
      <c r="N23" s="1"/>
      <c r="O23" s="1"/>
      <c r="P23" s="1"/>
      <c r="Q23" s="1"/>
      <c r="R23" s="1"/>
    </row>
    <row r="24" spans="2:18">
      <c r="H24" s="1"/>
      <c r="I24" s="1"/>
      <c r="J24" s="1"/>
      <c r="K24" s="1"/>
      <c r="L24" s="1"/>
      <c r="M24" s="1"/>
      <c r="N24" s="1"/>
      <c r="O24" s="1"/>
      <c r="P24" s="1"/>
      <c r="Q24" s="1"/>
      <c r="R24" s="1"/>
    </row>
    <row r="25" spans="2:18">
      <c r="H25" s="1"/>
      <c r="I25" s="1"/>
      <c r="J25" s="1"/>
      <c r="K25" s="1"/>
      <c r="L25" s="1"/>
      <c r="M25" s="1"/>
      <c r="N25" s="1"/>
      <c r="O25" s="1"/>
      <c r="P25" s="1"/>
      <c r="Q25" s="1"/>
      <c r="R25" s="1"/>
    </row>
    <row r="26" spans="2:18">
      <c r="H26" s="1"/>
      <c r="I26" s="1"/>
      <c r="J26" s="1"/>
      <c r="K26" s="1"/>
      <c r="L26" s="1"/>
      <c r="M26" s="1"/>
      <c r="N26" s="1"/>
      <c r="O26" s="1"/>
      <c r="P26" s="1"/>
      <c r="Q26" s="1"/>
      <c r="R26" s="1"/>
    </row>
    <row r="27" spans="2:18">
      <c r="H27" s="1"/>
      <c r="I27" s="1"/>
      <c r="J27" s="1"/>
      <c r="K27" s="1"/>
      <c r="L27" s="1"/>
      <c r="M27" s="1"/>
      <c r="N27" s="1"/>
      <c r="O27" s="1"/>
      <c r="P27" s="1"/>
      <c r="Q27" s="1"/>
      <c r="R27" s="1"/>
    </row>
    <row r="28" spans="2:18">
      <c r="H28" s="1"/>
      <c r="I28" s="1"/>
      <c r="J28" s="1"/>
      <c r="K28" s="1"/>
      <c r="L28" s="1"/>
      <c r="M28" s="1"/>
      <c r="N28" s="1"/>
      <c r="O28" s="1"/>
      <c r="P28" s="1"/>
      <c r="Q28" s="1"/>
      <c r="R28" s="1"/>
    </row>
    <row r="29" spans="2:18">
      <c r="H29" s="1"/>
      <c r="I29" s="1"/>
      <c r="J29" s="1"/>
      <c r="K29" s="1"/>
      <c r="L29" s="1"/>
      <c r="M29" s="1"/>
      <c r="N29" s="1"/>
      <c r="O29" s="1"/>
      <c r="P29" s="1"/>
      <c r="Q29" s="1"/>
      <c r="R29" s="1"/>
    </row>
    <row r="30" spans="2:18">
      <c r="H30" s="1"/>
      <c r="I30" s="1"/>
      <c r="J30" s="1"/>
      <c r="K30" s="1"/>
      <c r="L30" s="1"/>
      <c r="M30" s="1"/>
      <c r="N30" s="1"/>
      <c r="O30" s="1"/>
      <c r="P30" s="1"/>
      <c r="Q30" s="1"/>
      <c r="R30" s="1"/>
    </row>
    <row r="31" spans="2:18">
      <c r="H31" s="1"/>
      <c r="I31" s="1"/>
      <c r="J31" s="1"/>
      <c r="K31" s="1"/>
      <c r="L31" s="1"/>
      <c r="M31" s="1"/>
      <c r="N31" s="1"/>
      <c r="O31" s="1"/>
      <c r="P31" s="1"/>
      <c r="Q31" s="1"/>
      <c r="R31" s="1"/>
    </row>
    <row r="32" spans="2:18">
      <c r="H32" s="1"/>
      <c r="I32" s="1"/>
      <c r="J32" s="1"/>
      <c r="K32" s="1"/>
      <c r="L32" s="1"/>
      <c r="M32" s="1"/>
      <c r="N32" s="1"/>
      <c r="O32" s="1"/>
      <c r="P32" s="1"/>
      <c r="Q32" s="1"/>
      <c r="R32" s="1"/>
    </row>
    <row r="33" spans="8:18">
      <c r="H33" s="1"/>
      <c r="I33" s="1"/>
      <c r="J33" s="1"/>
      <c r="K33" s="1"/>
      <c r="L33" s="1"/>
      <c r="M33" s="1"/>
      <c r="N33" s="1"/>
      <c r="O33" s="1"/>
      <c r="P33" s="1"/>
      <c r="Q33" s="1"/>
      <c r="R33" s="1"/>
    </row>
    <row r="34" spans="8:18">
      <c r="H34" s="1"/>
      <c r="I34" s="1"/>
      <c r="J34" s="1"/>
      <c r="K34" s="1"/>
      <c r="L34" s="1"/>
      <c r="M34" s="1"/>
      <c r="N34" s="1"/>
      <c r="O34" s="1"/>
      <c r="P34" s="1"/>
      <c r="Q34" s="1"/>
      <c r="R34" s="1"/>
    </row>
    <row r="35" spans="8:18">
      <c r="H35" s="1"/>
      <c r="I35" s="1"/>
      <c r="J35" s="1"/>
      <c r="K35" s="1"/>
      <c r="L35" s="1"/>
      <c r="M35" s="1"/>
      <c r="N35" s="1"/>
      <c r="O35" s="1"/>
      <c r="P35" s="1"/>
      <c r="Q35" s="1"/>
      <c r="R35" s="1"/>
    </row>
    <row r="36" spans="8:18">
      <c r="H36" s="1"/>
      <c r="I36" s="1"/>
      <c r="J36" s="1"/>
      <c r="K36" s="1"/>
      <c r="L36" s="1"/>
      <c r="M36" s="1"/>
      <c r="N36" s="1"/>
      <c r="O36" s="1"/>
      <c r="P36" s="1"/>
      <c r="Q36" s="1"/>
      <c r="R36" s="1"/>
    </row>
    <row r="37" spans="8:18">
      <c r="H37" s="1"/>
      <c r="I37" s="1"/>
      <c r="J37" s="1"/>
      <c r="K37" s="1"/>
      <c r="L37" s="1"/>
      <c r="M37" s="1"/>
      <c r="N37" s="1"/>
      <c r="O37" s="1"/>
      <c r="P37" s="1"/>
      <c r="Q37" s="1"/>
      <c r="R37" s="1"/>
    </row>
    <row r="38" spans="8:18">
      <c r="H38" s="1"/>
      <c r="I38" s="1"/>
      <c r="J38" s="1"/>
      <c r="K38" s="1"/>
      <c r="L38" s="1"/>
      <c r="M38" s="1"/>
      <c r="N38" s="1"/>
      <c r="O38" s="1"/>
      <c r="P38" s="1"/>
      <c r="Q38" s="1"/>
      <c r="R38" s="1"/>
    </row>
  </sheetData>
  <sheetProtection sheet="1" objects="1" scenarios="1"/>
  <mergeCells count="8">
    <mergeCell ref="C13:G13"/>
    <mergeCell ref="C14:G14"/>
    <mergeCell ref="C7:G7"/>
    <mergeCell ref="C5:G5"/>
    <mergeCell ref="C12:G12"/>
    <mergeCell ref="C6:D6"/>
    <mergeCell ref="E6:G6"/>
    <mergeCell ref="C11:E11"/>
  </mergeCells>
  <phoneticPr fontId="3" type="noConversion"/>
  <printOptions horizontalCentered="1"/>
  <pageMargins left="0.75" right="0.75" top="1" bottom="1" header="0.5" footer="0.5"/>
  <pageSetup orientation="portrait" r:id="rId1"/>
  <headerFooter alignWithMargins="0">
    <oddHeader>&amp;L&amp;"Arial,Bold"&amp;12NCTA Triangle Expressway
ETC Technology RFP&amp;R&amp;"Arial,Bold"&amp;12Price Proposal</oddHeader>
    <oddFooter>&amp;L&amp;F&amp;C&amp;P&amp;R&amp;A</oddFooter>
  </headerFooter>
  <rowBreaks count="1" manualBreakCount="1">
    <brk id="15" max="16383" man="1"/>
  </rowBreaks>
</worksheet>
</file>

<file path=xl/worksheets/sheet9.xml><?xml version="1.0" encoding="utf-8"?>
<worksheet xmlns="http://schemas.openxmlformats.org/spreadsheetml/2006/main" xmlns:r="http://schemas.openxmlformats.org/officeDocument/2006/relationships">
  <dimension ref="B1:R38"/>
  <sheetViews>
    <sheetView view="pageBreakPreview" zoomScaleNormal="100" workbookViewId="0">
      <selection activeCell="H22" sqref="H22"/>
    </sheetView>
  </sheetViews>
  <sheetFormatPr defaultColWidth="9.140625" defaultRowHeight="12.75"/>
  <cols>
    <col min="1" max="1" width="1.7109375" style="1" customWidth="1"/>
    <col min="2" max="2" width="3.5703125" style="1" customWidth="1"/>
    <col min="3" max="3" width="14.7109375" style="6" customWidth="1"/>
    <col min="4" max="5" width="13.7109375" style="1" customWidth="1"/>
    <col min="6" max="7" width="13.7109375" style="5" customWidth="1"/>
    <col min="8" max="8" width="3.5703125" customWidth="1"/>
    <col min="9" max="18" width="8.85546875" customWidth="1"/>
    <col min="19" max="16384" width="9.140625" style="1"/>
  </cols>
  <sheetData>
    <row r="1" spans="2:18" ht="13.5" thickBot="1">
      <c r="H1" s="1"/>
      <c r="I1" s="1"/>
      <c r="J1" s="1"/>
      <c r="K1" s="1"/>
      <c r="L1" s="1"/>
      <c r="M1" s="1"/>
      <c r="N1" s="1"/>
      <c r="O1" s="1"/>
      <c r="P1" s="1"/>
      <c r="Q1" s="1"/>
      <c r="R1" s="1"/>
    </row>
    <row r="2" spans="2:18" ht="18" customHeight="1" thickBot="1">
      <c r="B2" s="62"/>
      <c r="C2" s="142" t="s">
        <v>175</v>
      </c>
      <c r="D2" s="141"/>
      <c r="E2" s="141"/>
      <c r="F2" s="141"/>
      <c r="G2" s="141"/>
      <c r="H2" s="63"/>
      <c r="I2" s="1"/>
      <c r="J2" s="1"/>
      <c r="K2" s="1"/>
      <c r="L2" s="1"/>
      <c r="M2" s="1"/>
      <c r="N2" s="1"/>
      <c r="O2" s="1"/>
      <c r="P2" s="1"/>
      <c r="Q2" s="1"/>
      <c r="R2" s="1"/>
    </row>
    <row r="3" spans="2:18" ht="18" customHeight="1" thickBot="1">
      <c r="B3" s="26"/>
      <c r="C3" s="146" t="s">
        <v>195</v>
      </c>
      <c r="D3" s="141"/>
      <c r="E3" s="141"/>
      <c r="F3" s="141"/>
      <c r="G3" s="141"/>
      <c r="H3" s="29"/>
      <c r="I3" s="1"/>
      <c r="J3" s="1"/>
      <c r="K3" s="1"/>
      <c r="L3" s="1"/>
      <c r="M3" s="1"/>
      <c r="N3" s="1"/>
      <c r="O3" s="1"/>
      <c r="P3" s="1"/>
      <c r="Q3" s="1"/>
      <c r="R3" s="1"/>
    </row>
    <row r="4" spans="2:18" ht="18" customHeight="1">
      <c r="B4" s="111"/>
      <c r="C4" s="142" t="s">
        <v>185</v>
      </c>
      <c r="D4" s="142"/>
      <c r="E4" s="142"/>
      <c r="F4" s="142"/>
      <c r="G4" s="142"/>
      <c r="H4" s="112"/>
      <c r="I4" s="1"/>
      <c r="J4" s="1"/>
      <c r="K4" s="1"/>
      <c r="L4" s="1"/>
      <c r="M4" s="1"/>
      <c r="N4" s="1"/>
      <c r="O4" s="1"/>
      <c r="P4" s="1"/>
      <c r="Q4" s="1"/>
      <c r="R4" s="1"/>
    </row>
    <row r="5" spans="2:18" ht="13.5" customHeight="1" thickBot="1">
      <c r="B5" s="24"/>
      <c r="C5" s="49"/>
      <c r="D5" s="49"/>
      <c r="E5" s="49"/>
      <c r="F5" s="49"/>
      <c r="G5" s="49"/>
      <c r="H5" s="28"/>
      <c r="I5" s="1"/>
      <c r="J5" s="1"/>
      <c r="K5" s="1"/>
      <c r="L5" s="1"/>
      <c r="M5" s="1"/>
      <c r="N5" s="1"/>
      <c r="O5" s="1"/>
      <c r="P5" s="1"/>
      <c r="Q5" s="1"/>
      <c r="R5" s="1"/>
    </row>
    <row r="6" spans="2:18" ht="16.5" customHeight="1" thickBot="1">
      <c r="B6" s="24"/>
      <c r="C6" s="18"/>
      <c r="D6" s="115" t="s">
        <v>5</v>
      </c>
      <c r="E6" s="413">
        <f>'1 ETC Title'!D6</f>
        <v>0</v>
      </c>
      <c r="F6" s="417"/>
      <c r="G6" s="414"/>
      <c r="H6" s="28"/>
      <c r="I6" s="1"/>
      <c r="J6" s="1"/>
      <c r="K6" s="1"/>
      <c r="L6" s="1"/>
      <c r="M6" s="1"/>
      <c r="N6" s="1"/>
      <c r="O6" s="1"/>
      <c r="P6" s="1"/>
      <c r="Q6" s="1"/>
      <c r="R6" s="1"/>
    </row>
    <row r="7" spans="2:18" ht="13.5" customHeight="1" thickBot="1">
      <c r="B7" s="24"/>
      <c r="C7" s="143"/>
      <c r="D7" s="143"/>
      <c r="E7" s="143"/>
      <c r="F7" s="143"/>
      <c r="G7" s="143"/>
      <c r="H7" s="28"/>
      <c r="I7" s="1"/>
      <c r="J7" s="1"/>
      <c r="K7" s="1"/>
      <c r="L7" s="1"/>
      <c r="M7" s="1"/>
      <c r="N7" s="1"/>
      <c r="O7" s="1"/>
      <c r="P7" s="1"/>
      <c r="Q7" s="1"/>
      <c r="R7" s="1"/>
    </row>
    <row r="8" spans="2:18" ht="39" customHeight="1" thickBot="1">
      <c r="B8" s="24"/>
      <c r="C8" s="34" t="s">
        <v>150</v>
      </c>
      <c r="D8" s="34" t="s">
        <v>50</v>
      </c>
      <c r="E8" s="34" t="s">
        <v>141</v>
      </c>
      <c r="F8" s="34" t="s">
        <v>142</v>
      </c>
      <c r="G8" s="34" t="s">
        <v>143</v>
      </c>
      <c r="H8" s="28"/>
      <c r="I8" s="1"/>
      <c r="J8" s="1"/>
      <c r="K8" s="1"/>
      <c r="L8" s="1"/>
      <c r="M8" s="1"/>
      <c r="N8" s="1"/>
      <c r="O8" s="1"/>
      <c r="P8" s="1"/>
      <c r="Q8" s="1"/>
      <c r="R8" s="1"/>
    </row>
    <row r="9" spans="2:18" ht="19.5" customHeight="1">
      <c r="B9" s="30">
        <v>1</v>
      </c>
      <c r="C9" s="156" t="s">
        <v>45</v>
      </c>
      <c r="D9" s="202">
        <f>'3 ETC Lane Count'!G36</f>
        <v>38</v>
      </c>
      <c r="E9" s="325"/>
      <c r="F9" s="364">
        <f>D9*E9</f>
        <v>0</v>
      </c>
      <c r="G9" s="365">
        <f>F9*12</f>
        <v>0</v>
      </c>
      <c r="H9" s="28"/>
      <c r="I9" s="1"/>
      <c r="J9" s="1"/>
      <c r="K9" s="1"/>
      <c r="L9" s="1"/>
      <c r="M9" s="1"/>
      <c r="N9" s="1"/>
      <c r="O9" s="1"/>
      <c r="P9" s="1"/>
      <c r="Q9" s="1"/>
      <c r="R9" s="1"/>
    </row>
    <row r="10" spans="2:18" ht="19.5" customHeight="1">
      <c r="B10" s="30">
        <v>2</v>
      </c>
      <c r="C10" s="201" t="s">
        <v>46</v>
      </c>
      <c r="D10" s="66">
        <f>'3 ETC Lane Count'!G36</f>
        <v>38</v>
      </c>
      <c r="E10" s="327"/>
      <c r="F10" s="372">
        <f>D10*E10</f>
        <v>0</v>
      </c>
      <c r="G10" s="370">
        <f>F10*12</f>
        <v>0</v>
      </c>
      <c r="H10" s="28"/>
      <c r="I10" s="1"/>
      <c r="J10" s="1"/>
      <c r="K10" s="1"/>
      <c r="L10" s="1"/>
      <c r="M10" s="1"/>
      <c r="N10" s="1"/>
      <c r="O10" s="1"/>
      <c r="P10" s="1"/>
      <c r="Q10" s="1"/>
      <c r="R10" s="1"/>
    </row>
    <row r="11" spans="2:18" ht="19.5" customHeight="1">
      <c r="B11" s="30">
        <v>3</v>
      </c>
      <c r="C11" s="201" t="s">
        <v>47</v>
      </c>
      <c r="D11" s="66">
        <f>'3 ETC Lane Count'!G36</f>
        <v>38</v>
      </c>
      <c r="E11" s="327"/>
      <c r="F11" s="372">
        <f>D11*E11</f>
        <v>0</v>
      </c>
      <c r="G11" s="370">
        <f>F11*12</f>
        <v>0</v>
      </c>
      <c r="H11" s="28"/>
      <c r="I11" s="1"/>
      <c r="J11" s="1"/>
      <c r="K11" s="1"/>
      <c r="L11" s="1"/>
      <c r="M11" s="1"/>
      <c r="N11" s="1"/>
      <c r="O11" s="1"/>
      <c r="P11" s="1"/>
      <c r="Q11" s="1"/>
      <c r="R11" s="1"/>
    </row>
    <row r="12" spans="2:18" ht="19.5" customHeight="1" thickBot="1">
      <c r="B12" s="30">
        <v>4</v>
      </c>
      <c r="C12" s="201" t="s">
        <v>48</v>
      </c>
      <c r="D12" s="66">
        <f>'3 ETC Lane Count'!G36</f>
        <v>38</v>
      </c>
      <c r="E12" s="327"/>
      <c r="F12" s="372">
        <f>D12*E12</f>
        <v>0</v>
      </c>
      <c r="G12" s="370">
        <f>F12*12</f>
        <v>0</v>
      </c>
      <c r="H12" s="28"/>
      <c r="I12" s="1"/>
      <c r="J12" s="1"/>
      <c r="K12" s="1"/>
      <c r="L12" s="1"/>
      <c r="M12" s="1"/>
      <c r="N12" s="1"/>
      <c r="O12" s="1"/>
      <c r="P12" s="1"/>
      <c r="Q12" s="1"/>
      <c r="R12" s="1"/>
    </row>
    <row r="13" spans="2:18" ht="19.5" customHeight="1" thickBot="1">
      <c r="B13" s="30">
        <v>5</v>
      </c>
      <c r="C13" s="450" t="s">
        <v>52</v>
      </c>
      <c r="D13" s="451"/>
      <c r="E13" s="451"/>
      <c r="F13" s="452"/>
      <c r="G13" s="371">
        <f>SUM(G9:G12)</f>
        <v>0</v>
      </c>
      <c r="H13" s="127" t="s">
        <v>110</v>
      </c>
      <c r="I13" s="1"/>
      <c r="J13" s="1"/>
      <c r="K13" s="1"/>
      <c r="L13" s="1"/>
      <c r="M13" s="1"/>
      <c r="N13" s="1"/>
      <c r="O13" s="1"/>
      <c r="P13" s="1"/>
      <c r="Q13" s="1"/>
      <c r="R13" s="1"/>
    </row>
    <row r="14" spans="2:18" ht="13.5" customHeight="1">
      <c r="B14" s="24"/>
      <c r="C14" s="447" t="s">
        <v>114</v>
      </c>
      <c r="D14" s="447"/>
      <c r="E14" s="447"/>
      <c r="F14" s="447"/>
      <c r="G14" s="447"/>
      <c r="H14" s="28"/>
      <c r="I14" s="1"/>
      <c r="J14" s="1"/>
      <c r="K14" s="1"/>
      <c r="L14" s="1"/>
      <c r="M14" s="1"/>
      <c r="N14" s="1"/>
      <c r="O14" s="1"/>
      <c r="P14" s="1"/>
      <c r="Q14" s="1"/>
      <c r="R14" s="1"/>
    </row>
    <row r="15" spans="2:18" ht="27.75" customHeight="1" thickBot="1">
      <c r="B15" s="228"/>
      <c r="C15" s="400" t="s">
        <v>235</v>
      </c>
      <c r="D15" s="444"/>
      <c r="E15" s="444"/>
      <c r="F15" s="444"/>
      <c r="G15" s="444"/>
      <c r="H15" s="241"/>
      <c r="I15" s="1"/>
      <c r="J15" s="1"/>
      <c r="K15" s="1"/>
      <c r="L15" s="1"/>
      <c r="M15" s="1"/>
      <c r="N15" s="1"/>
      <c r="O15" s="1"/>
      <c r="P15" s="1"/>
      <c r="Q15" s="1"/>
      <c r="R15" s="1"/>
    </row>
    <row r="16" spans="2:18">
      <c r="H16" s="1"/>
      <c r="I16" s="1"/>
      <c r="J16" s="1"/>
      <c r="K16" s="1"/>
      <c r="L16" s="1"/>
      <c r="M16" s="1"/>
      <c r="N16" s="1"/>
      <c r="O16" s="1"/>
      <c r="P16" s="1"/>
      <c r="Q16" s="1"/>
      <c r="R16" s="1"/>
    </row>
    <row r="17" spans="8:18">
      <c r="H17" s="1"/>
      <c r="I17" s="1"/>
      <c r="J17" s="1"/>
      <c r="K17" s="1"/>
      <c r="L17" s="1"/>
      <c r="M17" s="1"/>
      <c r="N17" s="1"/>
      <c r="O17" s="1"/>
      <c r="P17" s="1"/>
      <c r="Q17" s="1"/>
      <c r="R17" s="1"/>
    </row>
    <row r="18" spans="8:18">
      <c r="H18" s="1"/>
      <c r="I18" s="1"/>
      <c r="J18" s="1"/>
      <c r="K18" s="1"/>
      <c r="L18" s="1"/>
      <c r="M18" s="1"/>
      <c r="N18" s="1"/>
      <c r="O18" s="1"/>
      <c r="P18" s="1"/>
      <c r="Q18" s="1"/>
      <c r="R18" s="1"/>
    </row>
    <row r="19" spans="8:18">
      <c r="H19" s="1"/>
      <c r="I19" s="1"/>
      <c r="J19" s="1"/>
      <c r="K19" s="1"/>
      <c r="L19" s="1"/>
      <c r="M19" s="1"/>
      <c r="N19" s="1"/>
      <c r="O19" s="1"/>
      <c r="P19" s="1"/>
      <c r="Q19" s="1"/>
      <c r="R19" s="1"/>
    </row>
    <row r="20" spans="8:18">
      <c r="H20" s="1"/>
      <c r="I20" s="1"/>
      <c r="J20" s="1"/>
      <c r="K20" s="1"/>
      <c r="L20" s="1"/>
      <c r="M20" s="1"/>
      <c r="N20" s="1"/>
      <c r="O20" s="1"/>
      <c r="P20" s="1"/>
      <c r="Q20" s="1"/>
      <c r="R20" s="1"/>
    </row>
    <row r="21" spans="8:18">
      <c r="H21" s="1"/>
      <c r="I21" s="1"/>
      <c r="J21" s="1"/>
      <c r="K21" s="1"/>
      <c r="L21" s="1"/>
      <c r="M21" s="1"/>
      <c r="N21" s="1"/>
      <c r="O21" s="1"/>
      <c r="P21" s="1"/>
      <c r="Q21" s="1"/>
      <c r="R21" s="1"/>
    </row>
    <row r="22" spans="8:18">
      <c r="H22" s="1"/>
      <c r="I22" s="1"/>
      <c r="J22" s="1"/>
      <c r="K22" s="1"/>
      <c r="L22" s="1"/>
      <c r="M22" s="1"/>
      <c r="N22" s="1"/>
      <c r="O22" s="1"/>
      <c r="P22" s="1"/>
      <c r="Q22" s="1"/>
      <c r="R22" s="1"/>
    </row>
    <row r="23" spans="8:18">
      <c r="H23" s="1"/>
      <c r="I23" s="1"/>
      <c r="J23" s="1"/>
      <c r="K23" s="1"/>
      <c r="L23" s="1"/>
      <c r="M23" s="1"/>
      <c r="N23" s="1"/>
      <c r="O23" s="1"/>
      <c r="P23" s="1"/>
      <c r="Q23" s="1"/>
      <c r="R23" s="1"/>
    </row>
    <row r="24" spans="8:18">
      <c r="H24" s="1"/>
      <c r="I24" s="1"/>
      <c r="J24" s="1"/>
      <c r="K24" s="1"/>
      <c r="L24" s="1"/>
      <c r="M24" s="1"/>
      <c r="N24" s="1"/>
      <c r="O24" s="1"/>
      <c r="P24" s="1"/>
      <c r="Q24" s="1"/>
      <c r="R24" s="1"/>
    </row>
    <row r="25" spans="8:18">
      <c r="H25" s="1"/>
      <c r="I25" s="1"/>
      <c r="J25" s="1"/>
      <c r="K25" s="1"/>
      <c r="L25" s="1"/>
      <c r="M25" s="1"/>
      <c r="N25" s="1"/>
      <c r="O25" s="1"/>
      <c r="P25" s="1"/>
      <c r="Q25" s="1"/>
      <c r="R25" s="1"/>
    </row>
    <row r="26" spans="8:18">
      <c r="H26" s="1"/>
      <c r="I26" s="1"/>
      <c r="J26" s="1"/>
      <c r="K26" s="1"/>
      <c r="L26" s="1"/>
      <c r="M26" s="1"/>
      <c r="N26" s="1"/>
      <c r="O26" s="1"/>
      <c r="P26" s="1"/>
      <c r="Q26" s="1"/>
      <c r="R26" s="1"/>
    </row>
    <row r="27" spans="8:18">
      <c r="H27" s="1"/>
      <c r="I27" s="1"/>
      <c r="J27" s="1"/>
      <c r="K27" s="1"/>
      <c r="L27" s="1"/>
      <c r="M27" s="1"/>
      <c r="N27" s="1"/>
      <c r="O27" s="1"/>
      <c r="P27" s="1"/>
      <c r="Q27" s="1"/>
      <c r="R27" s="1"/>
    </row>
    <row r="28" spans="8:18">
      <c r="H28" s="1"/>
      <c r="I28" s="1"/>
      <c r="J28" s="1"/>
      <c r="K28" s="1"/>
      <c r="L28" s="1"/>
      <c r="M28" s="1"/>
      <c r="N28" s="1"/>
      <c r="O28" s="1"/>
      <c r="P28" s="1"/>
      <c r="Q28" s="1"/>
      <c r="R28" s="1"/>
    </row>
    <row r="29" spans="8:18">
      <c r="H29" s="1"/>
      <c r="I29" s="1"/>
      <c r="J29" s="1"/>
      <c r="K29" s="1"/>
      <c r="L29" s="1"/>
      <c r="M29" s="1"/>
      <c r="N29" s="1"/>
      <c r="O29" s="1"/>
      <c r="P29" s="1"/>
      <c r="Q29" s="1"/>
      <c r="R29" s="1"/>
    </row>
    <row r="30" spans="8:18">
      <c r="H30" s="1"/>
      <c r="I30" s="1"/>
      <c r="J30" s="1"/>
      <c r="K30" s="1"/>
      <c r="L30" s="1"/>
      <c r="M30" s="1"/>
      <c r="N30" s="1"/>
      <c r="O30" s="1"/>
      <c r="P30" s="1"/>
      <c r="Q30" s="1"/>
      <c r="R30" s="1"/>
    </row>
    <row r="31" spans="8:18">
      <c r="H31" s="1"/>
      <c r="I31" s="1"/>
      <c r="J31" s="1"/>
      <c r="K31" s="1"/>
      <c r="L31" s="1"/>
      <c r="M31" s="1"/>
      <c r="N31" s="1"/>
      <c r="O31" s="1"/>
      <c r="P31" s="1"/>
      <c r="Q31" s="1"/>
      <c r="R31" s="1"/>
    </row>
    <row r="32" spans="8:18">
      <c r="H32" s="1"/>
      <c r="I32" s="1"/>
      <c r="J32" s="1"/>
      <c r="K32" s="1"/>
      <c r="L32" s="1"/>
      <c r="M32" s="1"/>
      <c r="N32" s="1"/>
      <c r="O32" s="1"/>
      <c r="P32" s="1"/>
      <c r="Q32" s="1"/>
      <c r="R32" s="1"/>
    </row>
    <row r="33" spans="8:18">
      <c r="H33" s="1"/>
      <c r="I33" s="1"/>
      <c r="J33" s="1"/>
      <c r="K33" s="1"/>
      <c r="L33" s="1"/>
      <c r="M33" s="1"/>
      <c r="N33" s="1"/>
      <c r="O33" s="1"/>
      <c r="P33" s="1"/>
      <c r="Q33" s="1"/>
      <c r="R33" s="1"/>
    </row>
    <row r="34" spans="8:18">
      <c r="H34" s="1"/>
      <c r="I34" s="1"/>
      <c r="J34" s="1"/>
      <c r="K34" s="1"/>
      <c r="L34" s="1"/>
      <c r="M34" s="1"/>
      <c r="N34" s="1"/>
      <c r="O34" s="1"/>
      <c r="P34" s="1"/>
      <c r="Q34" s="1"/>
      <c r="R34" s="1"/>
    </row>
    <row r="35" spans="8:18">
      <c r="H35" s="1"/>
      <c r="I35" s="1"/>
      <c r="J35" s="1"/>
      <c r="K35" s="1"/>
      <c r="L35" s="1"/>
      <c r="M35" s="1"/>
      <c r="N35" s="1"/>
      <c r="O35" s="1"/>
      <c r="P35" s="1"/>
      <c r="Q35" s="1"/>
      <c r="R35" s="1"/>
    </row>
    <row r="36" spans="8:18">
      <c r="H36" s="1"/>
      <c r="I36" s="1"/>
      <c r="J36" s="1"/>
      <c r="K36" s="1"/>
      <c r="L36" s="1"/>
      <c r="M36" s="1"/>
      <c r="N36" s="1"/>
      <c r="O36" s="1"/>
      <c r="P36" s="1"/>
      <c r="Q36" s="1"/>
      <c r="R36" s="1"/>
    </row>
    <row r="37" spans="8:18">
      <c r="H37" s="1"/>
      <c r="I37" s="1"/>
      <c r="J37" s="1"/>
      <c r="K37" s="1"/>
      <c r="L37" s="1"/>
      <c r="M37" s="1"/>
      <c r="N37" s="1"/>
      <c r="O37" s="1"/>
      <c r="P37" s="1"/>
      <c r="Q37" s="1"/>
      <c r="R37" s="1"/>
    </row>
    <row r="38" spans="8:18">
      <c r="H38" s="1"/>
      <c r="I38" s="1"/>
      <c r="J38" s="1"/>
      <c r="K38" s="1"/>
      <c r="L38" s="1"/>
      <c r="M38" s="1"/>
      <c r="N38" s="1"/>
      <c r="O38" s="1"/>
      <c r="P38" s="1"/>
      <c r="Q38" s="1"/>
      <c r="R38" s="1"/>
    </row>
  </sheetData>
  <sheetProtection sheet="1" objects="1" scenarios="1"/>
  <mergeCells count="4">
    <mergeCell ref="C13:F13"/>
    <mergeCell ref="C15:G15"/>
    <mergeCell ref="C14:G14"/>
    <mergeCell ref="E6:G6"/>
  </mergeCells>
  <phoneticPr fontId="3" type="noConversion"/>
  <printOptions horizontalCentered="1"/>
  <pageMargins left="0.75" right="0.75" top="1" bottom="1" header="0.5" footer="0.5"/>
  <pageSetup orientation="portrait" r:id="rId1"/>
  <headerFooter alignWithMargins="0">
    <oddHeader>&amp;L&amp;"Arial,Bold"&amp;12NCTA Triangle Expressway
ETC Technology RFP&amp;R&amp;"Arial,Bold"&amp;12Price Proposal</oddHeader>
    <oddFooter>&amp;L&amp;F&amp;C&amp;P&amp;R&amp;A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71B311F2D66B4EA57BE631214E9E59" ma:contentTypeVersion="2" ma:contentTypeDescription="Create a new document." ma:contentTypeScope="" ma:versionID="176ab0fa338be4413778ef8893457899">
  <xsd:schema xmlns:xsd="http://www.w3.org/2001/XMLSchema" xmlns:xs="http://www.w3.org/2001/XMLSchema" xmlns:p="http://schemas.microsoft.com/office/2006/metadata/properties" xmlns:ns2="5bdae572-c338-4d50-a764-7b3be62056c1" targetNamespace="http://schemas.microsoft.com/office/2006/metadata/properties" ma:root="true" ma:fieldsID="7b6a3ff2e0c6f100bb661e77901b80cf" ns2:_="">
    <xsd:import namespace="5bdae572-c338-4d50-a764-7b3be62056c1"/>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ae572-c338-4d50-a764-7b3be62056c1" elementFormDefault="qualified">
    <xsd:import namespace="http://schemas.microsoft.com/office/2006/documentManagement/types"/>
    <xsd:import namespace="http://schemas.microsoft.com/office/infopath/2007/PartnerControls"/>
    <xsd:element name="Category" ma:index="4" nillable="true" ma:displayName="Category" ma:format="Dropdown" ma:internalName="Category" ma:readOnly="false">
      <xsd:simpleType>
        <xsd:restriction base="dms:Choice">
          <xsd:enumeration value="LSIORB TCS RFP"/>
          <xsd:enumeration value="Miscellaneous LSIORB Information"/>
          <xsd:enumeration value="ORBP RFP and Bid inform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5bdae572-c338-4d50-a764-7b3be62056c1">LSIORB TCS RFP</Category>
  </documentManagement>
</p:properties>
</file>

<file path=customXml/itemProps1.xml><?xml version="1.0" encoding="utf-8"?>
<ds:datastoreItem xmlns:ds="http://schemas.openxmlformats.org/officeDocument/2006/customXml" ds:itemID="{DCB4F074-CF99-41F5-AB3C-7F653137503F}"/>
</file>

<file path=customXml/itemProps2.xml><?xml version="1.0" encoding="utf-8"?>
<ds:datastoreItem xmlns:ds="http://schemas.openxmlformats.org/officeDocument/2006/customXml" ds:itemID="{5509D48A-2BA6-45A3-BD60-E49BB1A28890}"/>
</file>

<file path=customXml/itemProps3.xml><?xml version="1.0" encoding="utf-8"?>
<ds:datastoreItem xmlns:ds="http://schemas.openxmlformats.org/officeDocument/2006/customXml" ds:itemID="{B2E798BB-6B3B-4A81-AD13-0F1884C7BC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1 ETC Title</vt:lpstr>
      <vt:lpstr>2 ETC Instructions</vt:lpstr>
      <vt:lpstr>3 ETC Lane Count</vt:lpstr>
      <vt:lpstr>4 ETC Subsystem Pricing Summary</vt:lpstr>
      <vt:lpstr>5 ETC Transponder Prices</vt:lpstr>
      <vt:lpstr>6 ETC Subsystem Component Price</vt:lpstr>
      <vt:lpstr>6.1 ETC Spare Parts Listing</vt:lpstr>
      <vt:lpstr>6.2 ETC Subsystem Warranty </vt:lpstr>
      <vt:lpstr>7 ETC Subsystem Maintenance</vt:lpstr>
      <vt:lpstr>8 ETC Labor Rates</vt:lpstr>
      <vt:lpstr>9 ETC Progress Payments</vt:lpstr>
      <vt:lpstr>'1 ETC Title'!Print_Area</vt:lpstr>
      <vt:lpstr>'2 ETC Instructions'!Print_Area</vt:lpstr>
      <vt:lpstr>'3 ETC Lane Count'!Print_Area</vt:lpstr>
      <vt:lpstr>'4 ETC Subsystem Pricing Summary'!Print_Area</vt:lpstr>
      <vt:lpstr>'5 ETC Transponder Prices'!Print_Area</vt:lpstr>
      <vt:lpstr>'6 ETC Subsystem Component Price'!Print_Area</vt:lpstr>
      <vt:lpstr>'6.1 ETC Spare Parts Listing'!Print_Area</vt:lpstr>
      <vt:lpstr>'6.2 ETC Subsystem Warranty '!Print_Area</vt:lpstr>
      <vt:lpstr>'7 ETC Subsystem Maintenance'!Print_Area</vt:lpstr>
      <vt:lpstr>'8 ETC Labor Rates'!Print_Area</vt:lpstr>
      <vt:lpstr>'9 ETC Progress Payments'!Print_Area</vt:lpstr>
      <vt:lpstr>'3 ETC Lane Count'!Print_Titles</vt:lpstr>
    </vt:vector>
  </TitlesOfParts>
  <Manager>JJ Eden, COO</Manager>
  <Company>NCTA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NCTA RFP SECTION III Price Proposal</dc:title>
  <dc:creator>PBS&amp;J Burgess Dailer Miller Lelewski</dc:creator>
  <cp:lastModifiedBy>Talley, David (KYTC)</cp:lastModifiedBy>
  <cp:lastPrinted>2013-03-20T20:12:46Z</cp:lastPrinted>
  <dcterms:created xsi:type="dcterms:W3CDTF">2008-04-25T17:19:30Z</dcterms:created>
  <dcterms:modified xsi:type="dcterms:W3CDTF">2013-05-10T17:18:05Z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0x0101003271B311F2D66B4EA57BE631214E9E59</vt:lpwstr>
  </property>
  <property fmtid="{D5CDD505-2E9C-101B-9397-08002B2CF9AE}" pid="3" name="Order">
    <vt:r8>800</vt:r8>
  </property>
</Properties>
</file>